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690" windowHeight="7290" activeTab="0"/>
  </bookViews>
  <sheets>
    <sheet name="Major Projects Status Report" sheetId="1" r:id="rId1"/>
    <sheet name="Other Items for BOV Review" sheetId="2" state="hidden" r:id="rId2"/>
  </sheets>
  <definedNames>
    <definedName name="_xlnm.Print_Area" localSheetId="0">'Major Projects Status Report'!$A$1:$I$212</definedName>
    <definedName name="_xlnm.Print_Area" localSheetId="1">'Other Items for BOV Review'!$A$1:$E$29</definedName>
    <definedName name="_xlnm.Print_Titles" localSheetId="0">'Major Projects Status Report'!$1:$6</definedName>
    <definedName name="Z_008F7278_A3B7_4D00_92F7_A1304B0370E6_.wvu.PrintArea" localSheetId="0" hidden="1">'Major Projects Status Report'!$A$1:$I$218</definedName>
    <definedName name="Z_008F7278_A3B7_4D00_92F7_A1304B0370E6_.wvu.PrintTitles" localSheetId="0" hidden="1">'Major Projects Status Report'!$1:$6</definedName>
    <definedName name="Z_008F7278_A3B7_4D00_92F7_A1304B0370E6_.wvu.Rows" localSheetId="0" hidden="1">'Major Projects Status Report'!$41:$43,'Major Projects Status Report'!$53:$55,'Major Projects Status Report'!$178:$179,'Major Projects Status Report'!$181:$181</definedName>
    <definedName name="Z_C708F93B_D970_4A99_BBF1_B2A57AAA63FC_.wvu.PrintArea" localSheetId="0" hidden="1">'Major Projects Status Report'!$A$1:$I$218</definedName>
    <definedName name="Z_C708F93B_D970_4A99_BBF1_B2A57AAA63FC_.wvu.PrintTitles" localSheetId="0" hidden="1">'Major Projects Status Report'!$1:$6</definedName>
    <definedName name="Z_C708F93B_D970_4A99_BBF1_B2A57AAA63FC_.wvu.Rows" localSheetId="0" hidden="1">'Major Projects Status Report'!$41:$43,'Major Projects Status Report'!$53:$55,'Major Projects Status Report'!$178:$179,'Major Projects Status Report'!$181:$181</definedName>
  </definedNames>
  <calcPr fullCalcOnLoad="1"/>
</workbook>
</file>

<file path=xl/sharedStrings.xml><?xml version="1.0" encoding="utf-8"?>
<sst xmlns="http://schemas.openxmlformats.org/spreadsheetml/2006/main" count="391" uniqueCount="235">
  <si>
    <t>Project</t>
  </si>
  <si>
    <t>Construction</t>
  </si>
  <si>
    <t>Complete</t>
  </si>
  <si>
    <t xml:space="preserve">   Architect:</t>
  </si>
  <si>
    <t xml:space="preserve">   Address:</t>
  </si>
  <si>
    <t xml:space="preserve">   Contractor:</t>
  </si>
  <si>
    <t>Arts Grounds Parking Garage</t>
  </si>
  <si>
    <t xml:space="preserve">   Architect:  SMBW, P.C.</t>
  </si>
  <si>
    <t xml:space="preserve">   Address:  Richmond, VA</t>
  </si>
  <si>
    <t xml:space="preserve">   Contractor:  </t>
  </si>
  <si>
    <t>TBD</t>
  </si>
  <si>
    <t>Center for the Arts</t>
  </si>
  <si>
    <t>Cocke Hall Renovation</t>
  </si>
  <si>
    <t xml:space="preserve">   Architect:  Schwartz Silver</t>
  </si>
  <si>
    <t xml:space="preserve">   Address:  Boston, MA</t>
  </si>
  <si>
    <t xml:space="preserve">   Address:  Charlottesville, VA</t>
  </si>
  <si>
    <t xml:space="preserve">   Contract Date:</t>
  </si>
  <si>
    <t xml:space="preserve">   Contract Date:  August 10, 2001</t>
  </si>
  <si>
    <t>Fayerweather Hall Renovation</t>
  </si>
  <si>
    <t xml:space="preserve">   Address:  Philadelphia, PA</t>
  </si>
  <si>
    <t xml:space="preserve">   Contract Date:  September 28, 1999</t>
  </si>
  <si>
    <t xml:space="preserve">   Architect:  Dagit - Saylor Architect</t>
  </si>
  <si>
    <t xml:space="preserve">   Address:  Baltimore, MD</t>
  </si>
  <si>
    <t xml:space="preserve">   Architect:  RMF Engineering, Inc.</t>
  </si>
  <si>
    <t xml:space="preserve">   Contract Date:  September 2, 2003</t>
  </si>
  <si>
    <t xml:space="preserve">   Contractor:  Frank Lill &amp; Sons</t>
  </si>
  <si>
    <t xml:space="preserve">   Architect:  VMDO Architects</t>
  </si>
  <si>
    <t xml:space="preserve">   Contract Date:  April, 2001</t>
  </si>
  <si>
    <t xml:space="preserve">   Architect:  Henningson, Durham &amp; Richardson</t>
  </si>
  <si>
    <t xml:space="preserve">   Address:  Alexandria, VA</t>
  </si>
  <si>
    <t xml:space="preserve">   Contractor:  Barton Malow</t>
  </si>
  <si>
    <t xml:space="preserve">   Contract Date:  October 2, 2001</t>
  </si>
  <si>
    <t xml:space="preserve">   Address:  Washington, DC</t>
  </si>
  <si>
    <t xml:space="preserve">   Contractor:  Gilbane</t>
  </si>
  <si>
    <t xml:space="preserve">   Contractor: </t>
  </si>
  <si>
    <t xml:space="preserve">   Address:  New York, NY</t>
  </si>
  <si>
    <t>Studio Art Building</t>
  </si>
  <si>
    <t xml:space="preserve">   Contract Date:  November 24, 2003</t>
  </si>
  <si>
    <t>University of Virginia</t>
  </si>
  <si>
    <t xml:space="preserve">   Architect:  VMDO Architects, P.C.</t>
  </si>
  <si>
    <t>Rouss Hall / Commerce School</t>
  </si>
  <si>
    <t xml:space="preserve">   Architect:  Hartman-Cox Architects</t>
  </si>
  <si>
    <t xml:space="preserve">   Architect:  Schwartz/Silver Architects, Inc.</t>
  </si>
  <si>
    <t>Medical Center / Agency 209</t>
  </si>
  <si>
    <t>Hospital Expansion</t>
  </si>
  <si>
    <t xml:space="preserve">   Architect:  RTKL</t>
  </si>
  <si>
    <t xml:space="preserve">   Contract Date:  August 21, 2000</t>
  </si>
  <si>
    <t xml:space="preserve">   Contractor:   Skanska USA Building Inc.</t>
  </si>
  <si>
    <t xml:space="preserve">   Address: </t>
  </si>
  <si>
    <t xml:space="preserve">   Contract Date:  </t>
  </si>
  <si>
    <t xml:space="preserve">   Architect:  Mitchell Mathews</t>
  </si>
  <si>
    <t xml:space="preserve">   Contract Date:  February 18, 2003</t>
  </si>
  <si>
    <t xml:space="preserve">   Contractor:   </t>
  </si>
  <si>
    <t xml:space="preserve">   Architect:  Bushman Dreyfus Architects</t>
  </si>
  <si>
    <t xml:space="preserve">   Contract Date:  September 28, 2004</t>
  </si>
  <si>
    <t>New Residence Hall</t>
  </si>
  <si>
    <t xml:space="preserve">   Architect:  Ken Ross Architects, Inc.</t>
  </si>
  <si>
    <t xml:space="preserve">   Address:   Johnson City, TN</t>
  </si>
  <si>
    <t xml:space="preserve">   Contract Date:  October 20, 2003</t>
  </si>
  <si>
    <t xml:space="preserve">   Contractor:  Swope Construction</t>
  </si>
  <si>
    <t>Campbell Hall Additions</t>
  </si>
  <si>
    <t xml:space="preserve">   Design Builder:  McKenzie Construction</t>
  </si>
  <si>
    <t>University of Virginia / College at Wise / Agency 246</t>
  </si>
  <si>
    <t xml:space="preserve">   Contractor:  R.E, Lee</t>
  </si>
  <si>
    <t xml:space="preserve">   Contractor:  Martin Horn</t>
  </si>
  <si>
    <t xml:space="preserve">   Address:  Webster, NY</t>
  </si>
  <si>
    <t xml:space="preserve">   Address:  Laurel, MD</t>
  </si>
  <si>
    <t xml:space="preserve">   Address:  Atlanta, GA</t>
  </si>
  <si>
    <t xml:space="preserve">   Address:  </t>
  </si>
  <si>
    <t xml:space="preserve">   Address:  Blue Field, WVa</t>
  </si>
  <si>
    <t>Clinical Cancer Center</t>
  </si>
  <si>
    <t xml:space="preserve">   Architect:  Zimmer-Gunsul-Frasca Partnership</t>
  </si>
  <si>
    <t xml:space="preserve">   Address:   Washington, D.C.</t>
  </si>
  <si>
    <t xml:space="preserve">   Contract Date:  October 30, 2003</t>
  </si>
  <si>
    <t>Main Heating Plant Environmental Compliance</t>
  </si>
  <si>
    <t>Major Projects Status Report</t>
  </si>
  <si>
    <t>Academic Division / Agency 207</t>
  </si>
  <si>
    <t>Medical Education Building</t>
  </si>
  <si>
    <t xml:space="preserve">   Contract Date: </t>
  </si>
  <si>
    <t xml:space="preserve">   Architect:  Kimley Horn and Associates</t>
  </si>
  <si>
    <t xml:space="preserve">   Architect:  Robert A.M. Stern Architects, P.C.</t>
  </si>
  <si>
    <t>John Paul Jones Arena and Parking</t>
  </si>
  <si>
    <t>Wilsdorf Hall (formerly MSENT)</t>
  </si>
  <si>
    <t>Bavaro Hall (Ed School Building)</t>
  </si>
  <si>
    <t xml:space="preserve">   Architect:  Bowie Gridley Architects</t>
  </si>
  <si>
    <t>Schematic Design</t>
  </si>
  <si>
    <t>Concept/
Site/Design Guidelines</t>
  </si>
  <si>
    <t>Alderman Rd Residence Area: Hereford First Yr</t>
  </si>
  <si>
    <t>Alderman Rd Residence Area: Observatory Hill</t>
  </si>
  <si>
    <t>New Main Entrance</t>
  </si>
  <si>
    <t>Advanced Research &amp; Technology Building</t>
  </si>
  <si>
    <t>University Center</t>
  </si>
  <si>
    <t>Scope</t>
  </si>
  <si>
    <t>126,000 gsf new</t>
  </si>
  <si>
    <t>150,000 gsf ren</t>
  </si>
  <si>
    <t>Budget (Authorization) [GF Support]</t>
  </si>
  <si>
    <t>[$7M GOB]</t>
  </si>
  <si>
    <t>15,000 seats</t>
  </si>
  <si>
    <t>1,500 cars</t>
  </si>
  <si>
    <t>N. Grounds connector, Dell, Project Extras</t>
  </si>
  <si>
    <t>Campbell Hall Chiller Expansion</t>
  </si>
  <si>
    <t>[$1.6M GOB]</t>
  </si>
  <si>
    <t>[$4.7M GOB]</t>
  </si>
  <si>
    <t>125,000 gsf new</t>
  </si>
  <si>
    <t>23,000 gsf ren</t>
  </si>
  <si>
    <t>[$9M 21st Cent.]</t>
  </si>
  <si>
    <t>[$6M 21st Cent.]</t>
  </si>
  <si>
    <t>Varsity Hall Renovation</t>
  </si>
  <si>
    <t>30,000 gsf new</t>
  </si>
  <si>
    <t>42,000 gsf new</t>
  </si>
  <si>
    <t>6,000 gsf ren</t>
  </si>
  <si>
    <t>98,040 gsf new</t>
  </si>
  <si>
    <t>20,000 gsf ren</t>
  </si>
  <si>
    <t>18,745 gsf ren</t>
  </si>
  <si>
    <t>80,000 gsf new</t>
  </si>
  <si>
    <t>60,000 to 
65,000 gsf new</t>
  </si>
  <si>
    <t>[$5.7M GOB]</t>
  </si>
  <si>
    <t>JPA crossing</t>
  </si>
  <si>
    <t>South Lawn - A&amp;S Building (Phase 1a)</t>
  </si>
  <si>
    <t>$12.6 - $14.7M</t>
  </si>
  <si>
    <t>84,500 gsf new</t>
  </si>
  <si>
    <t>1,600 seat hall
art museum
137,000 gsf new</t>
  </si>
  <si>
    <t>Cavalier Substation Expansion</t>
  </si>
  <si>
    <t>n/a</t>
  </si>
  <si>
    <t xml:space="preserve">   Contractor:  various</t>
  </si>
  <si>
    <t xml:space="preserve">   Address:  various</t>
  </si>
  <si>
    <t xml:space="preserve">   Contractor:  Waco, Inc.</t>
  </si>
  <si>
    <t>Environmental Science Field Station (LTER)</t>
  </si>
  <si>
    <t>15,151 gsf new</t>
  </si>
  <si>
    <t>14,000 gsf ren</t>
  </si>
  <si>
    <t>Replace/improve 5 boilers</t>
  </si>
  <si>
    <t>50,000 gsf new</t>
  </si>
  <si>
    <t>BOV Design Review Status
(upcoming actions are shaded)</t>
  </si>
  <si>
    <t>100,000 gsf new</t>
  </si>
  <si>
    <t xml:space="preserve">   Address:  Virginia Beach, VA</t>
  </si>
  <si>
    <t xml:space="preserve">   Contract Date:  June 2004</t>
  </si>
  <si>
    <t xml:space="preserve">   Architect:  Lavigne Associates Architects</t>
  </si>
  <si>
    <t xml:space="preserve">   Address:  Sandstrom/Covington, VA</t>
  </si>
  <si>
    <t xml:space="preserve">   Contract Date:  March 8, 2005</t>
  </si>
  <si>
    <t>Aug-05 new</t>
  </si>
  <si>
    <r>
      <t>Dec</t>
    </r>
    <r>
      <rPr>
        <sz val="12"/>
        <rFont val="Times New Roman"/>
        <family val="1"/>
      </rPr>
      <t>-06 ren</t>
    </r>
  </si>
  <si>
    <t>Visitor Access
Revised Entry
Stormwater Mgmt.</t>
  </si>
  <si>
    <t xml:space="preserve">   Contract Date:  various</t>
  </si>
  <si>
    <t>Architect/
Engineer
Selection</t>
  </si>
  <si>
    <t>Hospital Bed Expansion and Infrastructure</t>
  </si>
  <si>
    <t>[$17.5M 21st Century]</t>
  </si>
  <si>
    <t>108,000 gsf new</t>
  </si>
  <si>
    <t>Carter-Harrison Research Building (MR-6)</t>
  </si>
  <si>
    <t>Nursing School Building</t>
  </si>
  <si>
    <t xml:space="preserve">Start </t>
  </si>
  <si>
    <t>(TBD until 
contract awarded)</t>
  </si>
  <si>
    <t>Other Items for BOV Review</t>
  </si>
  <si>
    <t>B&amp;G</t>
  </si>
  <si>
    <t>General Assembly Follow-up Report</t>
  </si>
  <si>
    <t>Intent to Issue Reolutions</t>
  </si>
  <si>
    <t>A/E Selections Less than $5M</t>
  </si>
  <si>
    <t>Committee</t>
  </si>
  <si>
    <t>Frequency</t>
  </si>
  <si>
    <t>Finance</t>
  </si>
  <si>
    <t>Full</t>
  </si>
  <si>
    <t>Land Use and Grounds Plans</t>
  </si>
  <si>
    <t>Post-Occupancy Report for Special Collections</t>
  </si>
  <si>
    <t>Six Year Plan Submittal Follow-up Report</t>
  </si>
  <si>
    <t>Six Year Plan Approval</t>
  </si>
  <si>
    <t>Oakhurst Circle Garage Demolition (South Lawn)</t>
  </si>
  <si>
    <t>B-1 Site Building Demolitions (South Lawn)</t>
  </si>
  <si>
    <t>Notes</t>
  </si>
  <si>
    <t>Present when South Lawn design is presented</t>
  </si>
  <si>
    <t>Quarterly</t>
  </si>
  <si>
    <t>Pavilion Occupancy Status</t>
  </si>
  <si>
    <t>Professional Services Contracts (In-state vs. Out-of-state)</t>
  </si>
  <si>
    <t>Next Review</t>
  </si>
  <si>
    <t>Annually</t>
  </si>
  <si>
    <t>At each meeting</t>
  </si>
  <si>
    <t>As needed</t>
  </si>
  <si>
    <t>Biennially</t>
  </si>
  <si>
    <t>Once</t>
  </si>
  <si>
    <t>Spring-07</t>
  </si>
  <si>
    <t>Fall-07</t>
  </si>
  <si>
    <t>Major Projects and Design Status Report</t>
  </si>
  <si>
    <t>Crispell Drive Easement</t>
  </si>
  <si>
    <t>Deed Restriction at EHS</t>
  </si>
  <si>
    <t xml:space="preserve">   Architect:  Moore Ruble Yudell</t>
  </si>
  <si>
    <t xml:space="preserve">   Address:  Santa Monica, CA</t>
  </si>
  <si>
    <t xml:space="preserve">   Architect:  Venturi Scott Brown Assoc.</t>
  </si>
  <si>
    <t xml:space="preserve">   Architect:  Train and Partners</t>
  </si>
  <si>
    <t>Progress Report on 2005-06 Goals and Work Plan</t>
  </si>
  <si>
    <t>Description</t>
  </si>
  <si>
    <t>Wise Campus Plan</t>
  </si>
  <si>
    <t>South Chiller Plant Addition</t>
  </si>
  <si>
    <t>Crockett Hall Renovation</t>
  </si>
  <si>
    <t>120 beds</t>
  </si>
  <si>
    <t>160 beds</t>
  </si>
  <si>
    <t>14,430 gsf new</t>
  </si>
  <si>
    <t>5,910 gsf ren</t>
  </si>
  <si>
    <t>150-200 cars</t>
  </si>
  <si>
    <t>n/a, &lt; $5M</t>
  </si>
  <si>
    <t>n/a, originally &lt; $5M</t>
  </si>
  <si>
    <t>n/a, UVaF project</t>
  </si>
  <si>
    <t xml:space="preserve">   Address:   Norfolk, VA</t>
  </si>
  <si>
    <t xml:space="preserve">   Architect:  Wallace Roberts &amp; Todd, LLC</t>
  </si>
  <si>
    <t xml:space="preserve">   Address:   Philadelphia, PA</t>
  </si>
  <si>
    <t xml:space="preserve">   Architect:  CO Architects</t>
  </si>
  <si>
    <t xml:space="preserve">   Address:   Los Angeles, CA</t>
  </si>
  <si>
    <t xml:space="preserve">   Architect:  Affiliated Engineers East, PC</t>
  </si>
  <si>
    <t xml:space="preserve">   Address:  Chapel Hill, NC</t>
  </si>
  <si>
    <t>Gilmer Teaching Labs Renovation</t>
  </si>
  <si>
    <t>n/a, renovation with no exterior impact</t>
  </si>
  <si>
    <t>n/a, infrastructure with no exterior impact</t>
  </si>
  <si>
    <t>increase electrical capacity</t>
  </si>
  <si>
    <t>add chiller and cooling towers</t>
  </si>
  <si>
    <t>n/a, site project</t>
  </si>
  <si>
    <t>[$7.475M GOB]</t>
  </si>
  <si>
    <t xml:space="preserve">   Architect:  Hanbury Evans Wright Vlattas</t>
  </si>
  <si>
    <t>[$1.6M GOB/ $0.86M GF]</t>
  </si>
  <si>
    <t>[$7.13M 21st Cent.]</t>
  </si>
  <si>
    <t>Arts Center (formerly Drama Bldg Addition)</t>
  </si>
  <si>
    <r>
      <t>[$</t>
    </r>
    <r>
      <rPr>
        <sz val="12"/>
        <color indexed="10"/>
        <rFont val="Times New Roman"/>
        <family val="1"/>
      </rPr>
      <t>5.362</t>
    </r>
    <r>
      <rPr>
        <sz val="12"/>
        <rFont val="Times New Roman"/>
        <family val="1"/>
      </rPr>
      <t>M GOB/
21st Century]</t>
    </r>
  </si>
  <si>
    <t>[$14.284M GOB]</t>
  </si>
  <si>
    <t>[$24.3M GOB]</t>
  </si>
  <si>
    <t xml:space="preserve">   Architect: David Hill Studio</t>
  </si>
  <si>
    <t xml:space="preserve">   Address: Roanoke, VA</t>
  </si>
  <si>
    <t>523 cars</t>
  </si>
  <si>
    <t>Renovations</t>
  </si>
  <si>
    <t>and Additions</t>
  </si>
  <si>
    <t>40,000 gsf new</t>
  </si>
  <si>
    <t>60,000 gsf ren</t>
  </si>
  <si>
    <t>add 4,000 tons of capacity</t>
  </si>
  <si>
    <t>Hospital Link Project</t>
  </si>
  <si>
    <t>add offices along upper portion of link between University Hospital and West Complex</t>
  </si>
  <si>
    <t xml:space="preserve">   Architect:  SmithGroup MidAtlantic</t>
  </si>
  <si>
    <t xml:space="preserve">   Address:  Washington, D.C.</t>
  </si>
  <si>
    <t>pending</t>
  </si>
  <si>
    <t>200,000 gsf new</t>
  </si>
  <si>
    <t xml:space="preserve">   Architect:  PSA Dewberry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</si>
</sst>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\-yy;@"/>
    <numFmt numFmtId="167" formatCode="[$-409]mmmmm\-yy;@"/>
    <numFmt numFmtId="168" formatCode="[$-409]mmmm\ d\,\ yyyy;@"/>
    <numFmt numFmtId="169" formatCode="B2m/d/yyyy"/>
    <numFmt numFmtId="170" formatCode="_(* #,##0.0_);_(* \(#,##0.0\);_(* &quot;-&quot;??_);_(@_)"/>
    <numFmt numFmtId="171" formatCode="_(* #,##0_);_(* \(#,##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</numFmts>
  <fonts count="10">
    <font>
      <sz val="12"/>
      <name val="Times New Roman"/>
      <family val="1"/>
    </font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Continuous" wrapText="1"/>
    </xf>
    <xf numFmtId="5" fontId="0" fillId="0" borderId="0" xfId="0" applyNumberFormat="1" applyAlignment="1">
      <alignment horizontal="centerContinuous" wrapText="1"/>
    </xf>
    <xf numFmtId="166" fontId="0" fillId="0" borderId="0" xfId="0" applyNumberFormat="1" applyAlignment="1">
      <alignment horizontal="centerContinuous" wrapText="1"/>
    </xf>
    <xf numFmtId="0" fontId="0" fillId="0" borderId="0" xfId="0" applyBorder="1" applyAlignment="1">
      <alignment/>
    </xf>
    <xf numFmtId="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Continuous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/>
    </xf>
    <xf numFmtId="166" fontId="0" fillId="0" borderId="0" xfId="0" applyNumberFormat="1" applyFont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left" vertical="top" wrapText="1"/>
    </xf>
    <xf numFmtId="166" fontId="0" fillId="0" borderId="5" xfId="0" applyNumberFormat="1" applyFont="1" applyBorder="1" applyAlignment="1">
      <alignment horizontal="center"/>
    </xf>
    <xf numFmtId="166" fontId="0" fillId="0" borderId="6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6" fontId="0" fillId="0" borderId="8" xfId="0" applyNumberFormat="1" applyFont="1" applyBorder="1" applyAlignment="1">
      <alignment horizontal="center"/>
    </xf>
    <xf numFmtId="166" fontId="0" fillId="0" borderId="5" xfId="0" applyNumberFormat="1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8" xfId="0" applyFont="1" applyBorder="1" applyAlignment="1">
      <alignment/>
    </xf>
    <xf numFmtId="166" fontId="0" fillId="0" borderId="9" xfId="0" applyNumberFormat="1" applyBorder="1" applyAlignment="1">
      <alignment horizontal="centerContinuous" wrapText="1"/>
    </xf>
    <xf numFmtId="166" fontId="0" fillId="0" borderId="10" xfId="0" applyNumberFormat="1" applyBorder="1" applyAlignment="1">
      <alignment horizontal="centerContinuous" wrapText="1"/>
    </xf>
    <xf numFmtId="166" fontId="0" fillId="0" borderId="11" xfId="0" applyNumberFormat="1" applyBorder="1" applyAlignment="1">
      <alignment horizontal="centerContinuous" wrapText="1"/>
    </xf>
    <xf numFmtId="166" fontId="0" fillId="0" borderId="12" xfId="0" applyNumberFormat="1" applyBorder="1" applyAlignment="1">
      <alignment horizontal="centerContinuous" wrapText="1"/>
    </xf>
    <xf numFmtId="0" fontId="0" fillId="0" borderId="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ill="1" applyAlignment="1">
      <alignment/>
    </xf>
    <xf numFmtId="166" fontId="0" fillId="0" borderId="4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7" fillId="0" borderId="0" xfId="0" applyFont="1" applyAlignment="1">
      <alignment horizontal="centerContinuous" wrapText="1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5" xfId="0" applyFont="1" applyBorder="1" applyAlignment="1">
      <alignment horizontal="left" vertical="top" wrapText="1"/>
    </xf>
    <xf numFmtId="166" fontId="0" fillId="0" borderId="5" xfId="0" applyNumberFormat="1" applyFont="1" applyBorder="1" applyAlignment="1">
      <alignment horizontal="center" vertical="top" wrapText="1"/>
    </xf>
    <xf numFmtId="166" fontId="0" fillId="0" borderId="6" xfId="0" applyNumberFormat="1" applyFon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166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166" fontId="0" fillId="0" borderId="19" xfId="0" applyNumberFormat="1" applyFont="1" applyFill="1" applyBorder="1" applyAlignment="1">
      <alignment horizontal="center"/>
    </xf>
    <xf numFmtId="177" fontId="0" fillId="0" borderId="20" xfId="17" applyNumberFormat="1" applyFont="1" applyFill="1" applyBorder="1" applyAlignment="1">
      <alignment horizontal="right"/>
    </xf>
    <xf numFmtId="177" fontId="0" fillId="0" borderId="8" xfId="17" applyNumberFormat="1" applyFont="1" applyFill="1" applyBorder="1" applyAlignment="1">
      <alignment horizontal="right"/>
    </xf>
    <xf numFmtId="177" fontId="0" fillId="0" borderId="4" xfId="17" applyNumberFormat="1" applyFont="1" applyFill="1" applyBorder="1" applyAlignment="1">
      <alignment horizontal="right"/>
    </xf>
    <xf numFmtId="177" fontId="0" fillId="0" borderId="5" xfId="17" applyNumberFormat="1" applyFont="1" applyFill="1" applyBorder="1" applyAlignment="1">
      <alignment horizontal="right"/>
    </xf>
    <xf numFmtId="0" fontId="0" fillId="0" borderId="15" xfId="0" applyFont="1" applyBorder="1" applyAlignment="1">
      <alignment vertical="top"/>
    </xf>
    <xf numFmtId="166" fontId="8" fillId="0" borderId="5" xfId="0" applyNumberFormat="1" applyFont="1" applyFill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8" xfId="0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5" fontId="0" fillId="0" borderId="16" xfId="0" applyNumberFormat="1" applyBorder="1" applyAlignment="1">
      <alignment horizontal="center"/>
    </xf>
    <xf numFmtId="5" fontId="0" fillId="0" borderId="21" xfId="0" applyNumberFormat="1" applyBorder="1" applyAlignment="1">
      <alignment horizontal="center"/>
    </xf>
    <xf numFmtId="0" fontId="0" fillId="0" borderId="16" xfId="0" applyFont="1" applyBorder="1" applyAlignment="1">
      <alignment/>
    </xf>
    <xf numFmtId="166" fontId="0" fillId="0" borderId="22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0" fontId="3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66" fontId="0" fillId="0" borderId="15" xfId="0" applyNumberFormat="1" applyBorder="1" applyAlignment="1">
      <alignment horizontal="center"/>
    </xf>
    <xf numFmtId="5" fontId="0" fillId="0" borderId="24" xfId="0" applyNumberFormat="1" applyBorder="1" applyAlignment="1">
      <alignment horizontal="left"/>
    </xf>
    <xf numFmtId="5" fontId="0" fillId="0" borderId="12" xfId="0" applyNumberFormat="1" applyFont="1" applyBorder="1" applyAlignment="1">
      <alignment horizontal="center"/>
    </xf>
    <xf numFmtId="166" fontId="0" fillId="0" borderId="12" xfId="0" applyNumberFormat="1" applyFont="1" applyBorder="1" applyAlignment="1">
      <alignment horizontal="centerContinuous" wrapText="1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15" xfId="0" applyFont="1" applyFill="1" applyBorder="1" applyAlignment="1">
      <alignment vertical="top"/>
    </xf>
    <xf numFmtId="177" fontId="0" fillId="0" borderId="4" xfId="17" applyNumberFormat="1" applyFont="1" applyFill="1" applyBorder="1" applyAlignment="1">
      <alignment horizontal="right" vertical="top"/>
    </xf>
    <xf numFmtId="166" fontId="0" fillId="0" borderId="0" xfId="0" applyNumberFormat="1" applyFont="1" applyBorder="1" applyAlignment="1">
      <alignment horizontal="center" vertical="top"/>
    </xf>
    <xf numFmtId="171" fontId="0" fillId="0" borderId="3" xfId="15" applyNumberFormat="1" applyFont="1" applyBorder="1" applyAlignment="1">
      <alignment/>
    </xf>
    <xf numFmtId="0" fontId="0" fillId="0" borderId="14" xfId="0" applyFont="1" applyBorder="1" applyAlignment="1">
      <alignment/>
    </xf>
    <xf numFmtId="166" fontId="0" fillId="0" borderId="4" xfId="0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171" fontId="0" fillId="0" borderId="14" xfId="15" applyNumberFormat="1" applyFont="1" applyBorder="1" applyAlignment="1">
      <alignment/>
    </xf>
    <xf numFmtId="0" fontId="0" fillId="0" borderId="5" xfId="0" applyFont="1" applyFill="1" applyBorder="1" applyAlignment="1">
      <alignment horizontal="center"/>
    </xf>
    <xf numFmtId="166" fontId="0" fillId="0" borderId="25" xfId="0" applyNumberFormat="1" applyFont="1" applyFill="1" applyBorder="1" applyAlignment="1">
      <alignment horizontal="center"/>
    </xf>
    <xf numFmtId="166" fontId="0" fillId="0" borderId="19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right" vertical="top" wrapText="1"/>
    </xf>
    <xf numFmtId="0" fontId="0" fillId="0" borderId="4" xfId="0" applyFont="1" applyFill="1" applyBorder="1" applyAlignment="1">
      <alignment/>
    </xf>
    <xf numFmtId="177" fontId="0" fillId="0" borderId="4" xfId="17" applyNumberFormat="1" applyFont="1" applyFill="1" applyBorder="1" applyAlignment="1">
      <alignment horizontal="right"/>
    </xf>
    <xf numFmtId="166" fontId="0" fillId="0" borderId="4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66" fontId="0" fillId="0" borderId="19" xfId="0" applyNumberFormat="1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top" wrapText="1"/>
    </xf>
    <xf numFmtId="0" fontId="0" fillId="0" borderId="2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center"/>
    </xf>
    <xf numFmtId="166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left" vertical="top" wrapText="1"/>
    </xf>
    <xf numFmtId="0" fontId="0" fillId="0" borderId="18" xfId="0" applyFont="1" applyFill="1" applyBorder="1" applyAlignment="1">
      <alignment vertical="top"/>
    </xf>
    <xf numFmtId="0" fontId="0" fillId="0" borderId="18" xfId="0" applyFont="1" applyBorder="1" applyAlignment="1">
      <alignment horizontal="center" vertical="top"/>
    </xf>
    <xf numFmtId="166" fontId="0" fillId="0" borderId="18" xfId="0" applyNumberFormat="1" applyFont="1" applyBorder="1" applyAlignment="1">
      <alignment horizontal="center" vertical="top"/>
    </xf>
    <xf numFmtId="0" fontId="0" fillId="0" borderId="18" xfId="0" applyFont="1" applyBorder="1" applyAlignment="1">
      <alignment vertical="top" wrapText="1"/>
    </xf>
    <xf numFmtId="0" fontId="0" fillId="0" borderId="16" xfId="0" applyFont="1" applyFill="1" applyBorder="1" applyAlignment="1">
      <alignment vertical="top"/>
    </xf>
    <xf numFmtId="0" fontId="0" fillId="0" borderId="16" xfId="0" applyFont="1" applyBorder="1" applyAlignment="1">
      <alignment horizontal="center" vertical="top"/>
    </xf>
    <xf numFmtId="166" fontId="0" fillId="0" borderId="16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vertical="top" wrapText="1"/>
    </xf>
    <xf numFmtId="0" fontId="0" fillId="0" borderId="21" xfId="0" applyFont="1" applyFill="1" applyBorder="1" applyAlignment="1">
      <alignment vertical="top"/>
    </xf>
    <xf numFmtId="0" fontId="0" fillId="0" borderId="21" xfId="0" applyFont="1" applyBorder="1" applyAlignment="1">
      <alignment horizontal="center" vertical="top"/>
    </xf>
    <xf numFmtId="166" fontId="0" fillId="0" borderId="21" xfId="0" applyNumberFormat="1" applyFont="1" applyBorder="1" applyAlignment="1">
      <alignment horizontal="center" vertical="top"/>
    </xf>
    <xf numFmtId="0" fontId="0" fillId="0" borderId="21" xfId="0" applyFont="1" applyBorder="1" applyAlignment="1">
      <alignment vertical="top" wrapText="1"/>
    </xf>
    <xf numFmtId="0" fontId="0" fillId="0" borderId="26" xfId="0" applyFont="1" applyFill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wrapText="1"/>
    </xf>
    <xf numFmtId="0" fontId="0" fillId="0" borderId="1" xfId="0" applyFont="1" applyFill="1" applyBorder="1" applyAlignment="1">
      <alignment/>
    </xf>
    <xf numFmtId="166" fontId="0" fillId="0" borderId="0" xfId="0" applyNumberFormat="1" applyFont="1" applyAlignment="1">
      <alignment horizontal="center"/>
    </xf>
    <xf numFmtId="0" fontId="0" fillId="0" borderId="16" xfId="0" applyFont="1" applyBorder="1" applyAlignment="1">
      <alignment horizontal="center"/>
    </xf>
    <xf numFmtId="166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vertical="top"/>
    </xf>
    <xf numFmtId="0" fontId="0" fillId="0" borderId="16" xfId="0" applyFont="1" applyBorder="1" applyAlignment="1">
      <alignment wrapText="1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166" fontId="0" fillId="0" borderId="22" xfId="0" applyNumberFormat="1" applyBorder="1" applyAlignment="1" quotePrefix="1">
      <alignment horizontal="center"/>
    </xf>
    <xf numFmtId="166" fontId="0" fillId="0" borderId="10" xfId="0" applyNumberFormat="1" applyFont="1" applyBorder="1" applyAlignment="1">
      <alignment horizontal="centerContinuous" wrapText="1"/>
    </xf>
    <xf numFmtId="166" fontId="0" fillId="0" borderId="16" xfId="0" applyNumberFormat="1" applyBorder="1" applyAlignment="1">
      <alignment/>
    </xf>
    <xf numFmtId="166" fontId="0" fillId="0" borderId="21" xfId="0" applyNumberFormat="1" applyBorder="1" applyAlignment="1">
      <alignment/>
    </xf>
    <xf numFmtId="0" fontId="0" fillId="0" borderId="4" xfId="0" applyBorder="1" applyAlignment="1">
      <alignment horizontal="center"/>
    </xf>
    <xf numFmtId="177" fontId="0" fillId="0" borderId="27" xfId="17" applyNumberFormat="1" applyFont="1" applyFill="1" applyBorder="1" applyAlignment="1">
      <alignment horizontal="right"/>
    </xf>
    <xf numFmtId="166" fontId="0" fillId="0" borderId="8" xfId="0" applyNumberFormat="1" applyFont="1" applyFill="1" applyBorder="1" applyAlignment="1">
      <alignment horizontal="center"/>
    </xf>
    <xf numFmtId="171" fontId="0" fillId="0" borderId="14" xfId="15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top" wrapText="1"/>
    </xf>
    <xf numFmtId="166" fontId="0" fillId="0" borderId="5" xfId="0" applyNumberFormat="1" applyFont="1" applyFill="1" applyBorder="1" applyAlignment="1">
      <alignment horizontal="center" vertical="top" wrapText="1"/>
    </xf>
    <xf numFmtId="166" fontId="0" fillId="0" borderId="16" xfId="0" applyNumberFormat="1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9" xfId="0" applyFont="1" applyBorder="1" applyAlignment="1">
      <alignment horizontal="left" vertical="top" wrapText="1"/>
    </xf>
    <xf numFmtId="177" fontId="0" fillId="0" borderId="19" xfId="17" applyNumberFormat="1" applyFont="1" applyFill="1" applyBorder="1" applyAlignment="1">
      <alignment horizontal="right"/>
    </xf>
    <xf numFmtId="166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77" fontId="0" fillId="0" borderId="0" xfId="17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horizontal="center"/>
    </xf>
    <xf numFmtId="177" fontId="0" fillId="0" borderId="9" xfId="17" applyNumberFormat="1" applyFont="1" applyFill="1" applyBorder="1" applyAlignment="1">
      <alignment horizontal="right"/>
    </xf>
    <xf numFmtId="166" fontId="0" fillId="0" borderId="20" xfId="0" applyNumberFormat="1" applyFont="1" applyFill="1" applyBorder="1" applyAlignment="1">
      <alignment horizontal="center"/>
    </xf>
    <xf numFmtId="166" fontId="0" fillId="0" borderId="27" xfId="0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0" fillId="0" borderId="25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77" fontId="0" fillId="0" borderId="8" xfId="17" applyNumberFormat="1" applyFont="1" applyFill="1" applyBorder="1" applyAlignment="1">
      <alignment horizontal="right"/>
    </xf>
    <xf numFmtId="166" fontId="0" fillId="0" borderId="28" xfId="0" applyNumberFormat="1" applyFont="1" applyFill="1" applyBorder="1" applyAlignment="1">
      <alignment horizontal="center"/>
    </xf>
    <xf numFmtId="166" fontId="6" fillId="0" borderId="0" xfId="0" applyNumberFormat="1" applyFont="1" applyFill="1" applyAlignment="1">
      <alignment horizontal="center"/>
    </xf>
    <xf numFmtId="166" fontId="6" fillId="0" borderId="4" xfId="0" applyNumberFormat="1" applyFont="1" applyFill="1" applyBorder="1" applyAlignment="1">
      <alignment horizontal="center"/>
    </xf>
    <xf numFmtId="177" fontId="6" fillId="0" borderId="4" xfId="17" applyNumberFormat="1" applyFont="1" applyFill="1" applyBorder="1" applyAlignment="1">
      <alignment horizontal="right"/>
    </xf>
    <xf numFmtId="166" fontId="6" fillId="0" borderId="25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77" fontId="6" fillId="0" borderId="8" xfId="17" applyNumberFormat="1" applyFont="1" applyFill="1" applyBorder="1" applyAlignment="1">
      <alignment horizontal="right"/>
    </xf>
    <xf numFmtId="166" fontId="6" fillId="0" borderId="28" xfId="0" applyNumberFormat="1" applyFont="1" applyFill="1" applyBorder="1" applyAlignment="1">
      <alignment horizontal="center"/>
    </xf>
    <xf numFmtId="166" fontId="6" fillId="0" borderId="8" xfId="0" applyNumberFormat="1" applyFont="1" applyFill="1" applyBorder="1" applyAlignment="1">
      <alignment horizontal="center"/>
    </xf>
    <xf numFmtId="177" fontId="0" fillId="0" borderId="19" xfId="17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center"/>
    </xf>
    <xf numFmtId="177" fontId="0" fillId="0" borderId="26" xfId="17" applyNumberFormat="1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7" fontId="0" fillId="0" borderId="0" xfId="17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77" fontId="0" fillId="0" borderId="1" xfId="17" applyNumberFormat="1" applyFont="1" applyFill="1" applyBorder="1" applyAlignment="1">
      <alignment horizontal="right"/>
    </xf>
    <xf numFmtId="0" fontId="0" fillId="0" borderId="4" xfId="0" applyFill="1" applyBorder="1" applyAlignment="1">
      <alignment/>
    </xf>
    <xf numFmtId="166" fontId="0" fillId="0" borderId="28" xfId="0" applyNumberFormat="1" applyFont="1" applyFill="1" applyBorder="1" applyAlignment="1">
      <alignment horizontal="center"/>
    </xf>
    <xf numFmtId="5" fontId="0" fillId="0" borderId="0" xfId="0" applyNumberFormat="1" applyFill="1" applyAlignment="1">
      <alignment horizontal="center"/>
    </xf>
    <xf numFmtId="166" fontId="0" fillId="0" borderId="4" xfId="0" applyNumberFormat="1" applyFont="1" applyFill="1" applyBorder="1" applyAlignment="1">
      <alignment horizontal="center" vertical="top"/>
    </xf>
    <xf numFmtId="177" fontId="0" fillId="0" borderId="4" xfId="17" applyNumberFormat="1" applyFont="1" applyFill="1" applyBorder="1" applyAlignment="1">
      <alignment horizontal="center"/>
    </xf>
    <xf numFmtId="166" fontId="0" fillId="0" borderId="4" xfId="0" applyNumberFormat="1" applyFont="1" applyFill="1" applyBorder="1" applyAlignment="1">
      <alignment horizontal="center" vertical="top" wrapText="1"/>
    </xf>
    <xf numFmtId="0" fontId="0" fillId="0" borderId="4" xfId="17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/>
    </xf>
    <xf numFmtId="5" fontId="0" fillId="0" borderId="26" xfId="0" applyNumberFormat="1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right"/>
    </xf>
    <xf numFmtId="5" fontId="0" fillId="0" borderId="18" xfId="0" applyNumberFormat="1" applyFont="1" applyFill="1" applyBorder="1" applyAlignment="1">
      <alignment horizontal="right" vertical="top"/>
    </xf>
    <xf numFmtId="166" fontId="0" fillId="0" borderId="18" xfId="0" applyNumberFormat="1" applyFont="1" applyFill="1" applyBorder="1" applyAlignment="1">
      <alignment horizontal="center" vertical="top"/>
    </xf>
    <xf numFmtId="5" fontId="0" fillId="0" borderId="16" xfId="0" applyNumberFormat="1" applyFont="1" applyFill="1" applyBorder="1" applyAlignment="1">
      <alignment horizontal="right" vertical="top"/>
    </xf>
    <xf numFmtId="166" fontId="0" fillId="0" borderId="16" xfId="0" applyNumberFormat="1" applyFont="1" applyFill="1" applyBorder="1" applyAlignment="1">
      <alignment horizontal="center" vertical="top"/>
    </xf>
    <xf numFmtId="5" fontId="0" fillId="0" borderId="21" xfId="0" applyNumberFormat="1" applyFont="1" applyFill="1" applyBorder="1" applyAlignment="1">
      <alignment horizontal="right" vertical="top"/>
    </xf>
    <xf numFmtId="166" fontId="0" fillId="0" borderId="21" xfId="0" applyNumberFormat="1" applyFont="1" applyFill="1" applyBorder="1" applyAlignment="1">
      <alignment horizontal="center" vertical="top"/>
    </xf>
    <xf numFmtId="5" fontId="0" fillId="0" borderId="0" xfId="0" applyNumberFormat="1" applyFont="1" applyFill="1" applyBorder="1" applyAlignment="1">
      <alignment horizontal="right" vertical="top"/>
    </xf>
    <xf numFmtId="166" fontId="0" fillId="0" borderId="0" xfId="0" applyNumberFormat="1" applyFont="1" applyFill="1" applyBorder="1" applyAlignment="1">
      <alignment horizontal="center" vertical="top"/>
    </xf>
    <xf numFmtId="5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>
      <alignment horizontal="center"/>
    </xf>
    <xf numFmtId="177" fontId="0" fillId="0" borderId="18" xfId="17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177" fontId="0" fillId="0" borderId="16" xfId="17" applyNumberFormat="1" applyFont="1" applyFill="1" applyBorder="1" applyAlignment="1">
      <alignment horizontal="right"/>
    </xf>
    <xf numFmtId="166" fontId="0" fillId="0" borderId="16" xfId="0" applyNumberFormat="1" applyFont="1" applyFill="1" applyBorder="1" applyAlignment="1">
      <alignment horizontal="center"/>
    </xf>
    <xf numFmtId="177" fontId="0" fillId="0" borderId="16" xfId="17" applyNumberFormat="1" applyFont="1" applyFill="1" applyBorder="1" applyAlignment="1">
      <alignment horizontal="right" vertical="top"/>
    </xf>
    <xf numFmtId="166" fontId="0" fillId="0" borderId="0" xfId="0" applyNumberFormat="1" applyFill="1" applyAlignment="1">
      <alignment horizontal="center"/>
    </xf>
    <xf numFmtId="0" fontId="0" fillId="0" borderId="5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166" fontId="0" fillId="0" borderId="4" xfId="0" applyNumberFormat="1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166" fontId="0" fillId="0" borderId="4" xfId="0" applyNumberFormat="1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166" fontId="0" fillId="0" borderId="5" xfId="0" applyNumberFormat="1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177" fontId="0" fillId="0" borderId="4" xfId="17" applyNumberFormat="1" applyFont="1" applyFill="1" applyBorder="1" applyAlignment="1">
      <alignment horizontal="right" vertical="top" wrapText="1"/>
    </xf>
    <xf numFmtId="0" fontId="0" fillId="0" borderId="4" xfId="0" applyFont="1" applyFill="1" applyBorder="1" applyAlignment="1">
      <alignment horizontal="righ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166" fontId="0" fillId="0" borderId="20" xfId="0" applyNumberFormat="1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wrapText="1"/>
    </xf>
    <xf numFmtId="166" fontId="0" fillId="0" borderId="27" xfId="0" applyNumberFormat="1" applyFont="1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" xfId="0" applyFont="1" applyFill="1" applyBorder="1" applyAlignment="1">
      <alignment vertical="top"/>
    </xf>
    <xf numFmtId="5" fontId="0" fillId="0" borderId="20" xfId="0" applyNumberFormat="1" applyBorder="1" applyAlignment="1">
      <alignment horizontal="center" wrapText="1"/>
    </xf>
    <xf numFmtId="5" fontId="0" fillId="0" borderId="4" xfId="0" applyNumberForma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177" fontId="0" fillId="0" borderId="4" xfId="17" applyNumberFormat="1" applyFont="1" applyFill="1" applyBorder="1" applyAlignment="1">
      <alignment horizontal="right" wrapText="1"/>
    </xf>
    <xf numFmtId="166" fontId="0" fillId="0" borderId="20" xfId="0" applyNumberFormat="1" applyBorder="1" applyAlignment="1">
      <alignment horizontal="center" wrapText="1"/>
    </xf>
    <xf numFmtId="166" fontId="0" fillId="0" borderId="19" xfId="0" applyNumberForma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5" fontId="0" fillId="0" borderId="4" xfId="0" applyNumberFormat="1" applyFill="1" applyBorder="1" applyAlignment="1">
      <alignment horizontal="right" vertical="top" wrapText="1"/>
    </xf>
    <xf numFmtId="0" fontId="0" fillId="0" borderId="8" xfId="0" applyFill="1" applyBorder="1" applyAlignment="1">
      <alignment horizontal="right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166" fontId="0" fillId="0" borderId="12" xfId="0" applyNumberForma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4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166" fontId="0" fillId="0" borderId="5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66" fontId="6" fillId="0" borderId="25" xfId="0" applyNumberFormat="1" applyFont="1" applyFill="1" applyBorder="1" applyAlignment="1">
      <alignment horizontal="center" wrapText="1"/>
    </xf>
    <xf numFmtId="166" fontId="6" fillId="0" borderId="4" xfId="0" applyNumberFormat="1" applyFont="1" applyFill="1" applyBorder="1" applyAlignment="1">
      <alignment horizontal="center" wrapText="1"/>
    </xf>
    <xf numFmtId="0" fontId="0" fillId="0" borderId="19" xfId="0" applyBorder="1" applyAlignment="1">
      <alignment wrapText="1"/>
    </xf>
    <xf numFmtId="166" fontId="0" fillId="0" borderId="25" xfId="0" applyNumberFormat="1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205</xdr:row>
      <xdr:rowOff>180975</xdr:rowOff>
    </xdr:from>
    <xdr:to>
      <xdr:col>9</xdr:col>
      <xdr:colOff>9525</xdr:colOff>
      <xdr:row>219</xdr:row>
      <xdr:rowOff>9525</xdr:rowOff>
    </xdr:to>
    <xdr:sp>
      <xdr:nvSpPr>
        <xdr:cNvPr id="1" name="Line 2"/>
        <xdr:cNvSpPr>
          <a:spLocks/>
        </xdr:cNvSpPr>
      </xdr:nvSpPr>
      <xdr:spPr>
        <a:xfrm>
          <a:off x="9525" y="40938450"/>
          <a:ext cx="92011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4"/>
  <sheetViews>
    <sheetView showGridLines="0" tabSelected="1" zoomScale="75" zoomScaleNormal="75" workbookViewId="0" topLeftCell="A186">
      <selection activeCell="J222" sqref="J222"/>
    </sheetView>
  </sheetViews>
  <sheetFormatPr defaultColWidth="9.00390625" defaultRowHeight="15.75"/>
  <cols>
    <col min="1" max="1" width="39.875" style="0" customWidth="1"/>
    <col min="2" max="2" width="14.375" style="0" customWidth="1"/>
    <col min="3" max="3" width="15.875" style="6" customWidth="1"/>
    <col min="4" max="4" width="11.875" style="7" customWidth="1"/>
    <col min="5" max="5" width="9.25390625" style="7" customWidth="1"/>
    <col min="6" max="6" width="11.75390625" style="7" customWidth="1"/>
    <col min="7" max="7" width="7.75390625" style="7" bestFit="1" customWidth="1"/>
    <col min="8" max="8" width="10.00390625" style="7" bestFit="1" customWidth="1"/>
    <col min="9" max="9" width="37.125" style="0" hidden="1" customWidth="1"/>
  </cols>
  <sheetData>
    <row r="1" spans="1:9" ht="18.75">
      <c r="A1" s="52" t="s">
        <v>38</v>
      </c>
      <c r="B1" s="9"/>
      <c r="C1" s="3"/>
      <c r="D1" s="4"/>
      <c r="E1" s="4"/>
      <c r="F1" s="4"/>
      <c r="G1" s="4"/>
      <c r="H1" s="4"/>
      <c r="I1" s="2"/>
    </row>
    <row r="2" spans="1:9" ht="18.75">
      <c r="A2" s="52" t="s">
        <v>75</v>
      </c>
      <c r="B2" s="2"/>
      <c r="C2" s="3"/>
      <c r="D2" s="4"/>
      <c r="E2" s="4"/>
      <c r="F2" s="4"/>
      <c r="G2" s="4"/>
      <c r="H2" s="4"/>
      <c r="I2" s="2"/>
    </row>
    <row r="3" spans="1:9" ht="9.75" customHeight="1">
      <c r="A3" s="52"/>
      <c r="B3" s="2"/>
      <c r="C3" s="3"/>
      <c r="D3" s="4"/>
      <c r="E3" s="4"/>
      <c r="F3" s="4"/>
      <c r="G3" s="4"/>
      <c r="H3" s="4"/>
      <c r="I3" s="2"/>
    </row>
    <row r="4" spans="1:9" ht="31.5">
      <c r="A4" s="157" t="s">
        <v>0</v>
      </c>
      <c r="B4" s="157" t="s">
        <v>92</v>
      </c>
      <c r="C4" s="247" t="s">
        <v>95</v>
      </c>
      <c r="D4" s="27" t="s">
        <v>132</v>
      </c>
      <c r="E4" s="24"/>
      <c r="F4" s="26"/>
      <c r="G4" s="27" t="s">
        <v>1</v>
      </c>
      <c r="H4" s="26"/>
      <c r="I4" s="157"/>
    </row>
    <row r="5" spans="1:9" ht="15.75">
      <c r="A5" s="244"/>
      <c r="B5" s="244"/>
      <c r="C5" s="248"/>
      <c r="D5" s="251" t="s">
        <v>86</v>
      </c>
      <c r="E5" s="251" t="s">
        <v>143</v>
      </c>
      <c r="F5" s="251" t="s">
        <v>85</v>
      </c>
      <c r="G5" s="25" t="s">
        <v>149</v>
      </c>
      <c r="H5" s="25" t="s">
        <v>2</v>
      </c>
      <c r="I5" s="244"/>
    </row>
    <row r="6" spans="1:9" ht="31.5" customHeight="1">
      <c r="A6" s="245"/>
      <c r="B6" s="245"/>
      <c r="C6" s="249"/>
      <c r="D6" s="252"/>
      <c r="E6" s="268"/>
      <c r="F6" s="249"/>
      <c r="G6" s="259" t="s">
        <v>150</v>
      </c>
      <c r="H6" s="260"/>
      <c r="I6" s="245"/>
    </row>
    <row r="7" spans="1:9" ht="15.75">
      <c r="A7" s="48" t="s">
        <v>76</v>
      </c>
      <c r="B7" s="10"/>
      <c r="C7" s="10"/>
      <c r="D7" s="10"/>
      <c r="E7" s="10"/>
      <c r="F7" s="10"/>
      <c r="G7" s="10"/>
      <c r="H7" s="10"/>
      <c r="I7" s="11"/>
    </row>
    <row r="8" spans="1:9" s="1" customFormat="1" ht="15.75">
      <c r="A8" s="53" t="s">
        <v>90</v>
      </c>
      <c r="B8" s="54" t="s">
        <v>120</v>
      </c>
      <c r="C8" s="65">
        <v>41500000</v>
      </c>
      <c r="D8" s="237" t="s">
        <v>198</v>
      </c>
      <c r="E8" s="237" t="s">
        <v>198</v>
      </c>
      <c r="F8" s="237" t="s">
        <v>198</v>
      </c>
      <c r="G8" s="89" t="s">
        <v>10</v>
      </c>
      <c r="H8" s="89" t="s">
        <v>10</v>
      </c>
      <c r="I8" s="232"/>
    </row>
    <row r="9" spans="1:9" s="1" customFormat="1" ht="15.75">
      <c r="A9" s="42"/>
      <c r="B9" s="43"/>
      <c r="C9" s="66">
        <v>-38870000</v>
      </c>
      <c r="D9" s="238"/>
      <c r="E9" s="238"/>
      <c r="F9" s="238"/>
      <c r="G9" s="90"/>
      <c r="H9" s="90"/>
      <c r="I9" s="219"/>
    </row>
    <row r="10" spans="1:9" s="1" customFormat="1" ht="15.75" customHeight="1">
      <c r="A10" s="22" t="s">
        <v>87</v>
      </c>
      <c r="B10" s="45" t="s">
        <v>191</v>
      </c>
      <c r="C10" s="67" t="s">
        <v>119</v>
      </c>
      <c r="D10" s="100">
        <v>38508</v>
      </c>
      <c r="E10" s="37">
        <v>38657</v>
      </c>
      <c r="F10" s="37">
        <v>38777</v>
      </c>
      <c r="G10" s="37" t="s">
        <v>10</v>
      </c>
      <c r="H10" s="14" t="s">
        <v>10</v>
      </c>
      <c r="I10" s="218"/>
    </row>
    <row r="11" spans="1:9" s="1" customFormat="1" ht="15.75">
      <c r="A11" s="44" t="s">
        <v>200</v>
      </c>
      <c r="B11" s="45"/>
      <c r="C11" s="67">
        <v>-38500000</v>
      </c>
      <c r="D11" s="100"/>
      <c r="E11" s="37"/>
      <c r="F11" s="37"/>
      <c r="G11" s="37"/>
      <c r="H11" s="14"/>
      <c r="I11" s="218"/>
    </row>
    <row r="12" spans="1:9" s="1" customFormat="1" ht="15.75">
      <c r="A12" s="44" t="s">
        <v>201</v>
      </c>
      <c r="B12" s="45"/>
      <c r="C12" s="67"/>
      <c r="D12" s="100"/>
      <c r="E12" s="37"/>
      <c r="F12" s="37"/>
      <c r="G12" s="37"/>
      <c r="H12" s="14"/>
      <c r="I12" s="218"/>
    </row>
    <row r="13" spans="1:9" s="1" customFormat="1" ht="15.75">
      <c r="A13" s="22" t="s">
        <v>49</v>
      </c>
      <c r="B13" s="45"/>
      <c r="C13" s="67"/>
      <c r="D13" s="100"/>
      <c r="E13" s="37"/>
      <c r="F13" s="37"/>
      <c r="G13" s="37"/>
      <c r="H13" s="14"/>
      <c r="I13" s="218"/>
    </row>
    <row r="14" spans="1:9" s="1" customFormat="1" ht="15.75">
      <c r="A14" s="22" t="s">
        <v>9</v>
      </c>
      <c r="B14" s="45"/>
      <c r="C14" s="67"/>
      <c r="D14" s="100"/>
      <c r="E14" s="37"/>
      <c r="F14" s="37"/>
      <c r="G14" s="37"/>
      <c r="H14" s="14"/>
      <c r="I14" s="218"/>
    </row>
    <row r="15" spans="1:9" s="1" customFormat="1" ht="15.75">
      <c r="A15" s="23" t="s">
        <v>68</v>
      </c>
      <c r="B15" s="47"/>
      <c r="C15" s="66"/>
      <c r="D15" s="191"/>
      <c r="E15" s="55"/>
      <c r="F15" s="55"/>
      <c r="G15" s="55"/>
      <c r="H15" s="19"/>
      <c r="I15" s="219"/>
    </row>
    <row r="16" spans="1:9" s="1" customFormat="1" ht="15.75">
      <c r="A16" s="21" t="s">
        <v>88</v>
      </c>
      <c r="B16" s="45" t="s">
        <v>192</v>
      </c>
      <c r="C16" s="67" t="s">
        <v>119</v>
      </c>
      <c r="D16" s="167">
        <v>38508</v>
      </c>
      <c r="E16" s="20">
        <v>38657</v>
      </c>
      <c r="F16" s="20">
        <v>38777</v>
      </c>
      <c r="G16" s="20" t="s">
        <v>10</v>
      </c>
      <c r="H16" s="16" t="s">
        <v>10</v>
      </c>
      <c r="I16" s="218"/>
    </row>
    <row r="17" spans="1:9" s="1" customFormat="1" ht="15.75">
      <c r="A17" s="44" t="s">
        <v>213</v>
      </c>
      <c r="B17" s="45"/>
      <c r="C17" s="67">
        <v>-38500000</v>
      </c>
      <c r="D17" s="100"/>
      <c r="E17" s="37"/>
      <c r="F17" s="37"/>
      <c r="G17" s="37"/>
      <c r="H17" s="14"/>
      <c r="I17" s="218"/>
    </row>
    <row r="18" spans="1:9" s="1" customFormat="1" ht="15.75">
      <c r="A18" s="44" t="s">
        <v>199</v>
      </c>
      <c r="B18" s="45"/>
      <c r="C18" s="67"/>
      <c r="D18" s="100"/>
      <c r="E18" s="37"/>
      <c r="F18" s="37"/>
      <c r="G18" s="37"/>
      <c r="H18" s="14"/>
      <c r="I18" s="218"/>
    </row>
    <row r="19" spans="1:9" s="1" customFormat="1" ht="15.75">
      <c r="A19" s="22" t="s">
        <v>78</v>
      </c>
      <c r="B19" s="45"/>
      <c r="C19" s="67"/>
      <c r="D19" s="100"/>
      <c r="E19" s="37"/>
      <c r="F19" s="37"/>
      <c r="G19" s="37"/>
      <c r="H19" s="14"/>
      <c r="I19" s="218"/>
    </row>
    <row r="20" spans="1:9" s="1" customFormat="1" ht="15.75">
      <c r="A20" s="22" t="s">
        <v>9</v>
      </c>
      <c r="B20" s="45"/>
      <c r="C20" s="67"/>
      <c r="D20" s="100"/>
      <c r="E20" s="37"/>
      <c r="F20" s="37"/>
      <c r="G20" s="37"/>
      <c r="H20" s="14"/>
      <c r="I20" s="218"/>
    </row>
    <row r="21" spans="1:9" s="1" customFormat="1" ht="15.75">
      <c r="A21" s="23" t="s">
        <v>68</v>
      </c>
      <c r="B21" s="47"/>
      <c r="C21" s="66"/>
      <c r="D21" s="191"/>
      <c r="E21" s="55"/>
      <c r="F21" s="55"/>
      <c r="G21" s="55"/>
      <c r="H21" s="19"/>
      <c r="I21" s="219"/>
    </row>
    <row r="22" spans="1:9" s="1" customFormat="1" ht="15.75">
      <c r="A22" s="28" t="s">
        <v>6</v>
      </c>
      <c r="B22" s="32" t="s">
        <v>222</v>
      </c>
      <c r="C22" s="67">
        <v>11400000</v>
      </c>
      <c r="D22" s="38">
        <v>38322</v>
      </c>
      <c r="E22" s="37">
        <v>38504</v>
      </c>
      <c r="F22" s="227">
        <v>38718</v>
      </c>
      <c r="G22" s="37" t="s">
        <v>10</v>
      </c>
      <c r="H22" s="13" t="s">
        <v>10</v>
      </c>
      <c r="I22" s="218"/>
    </row>
    <row r="23" spans="1:9" s="1" customFormat="1" ht="15.75">
      <c r="A23" s="28" t="s">
        <v>79</v>
      </c>
      <c r="B23" s="32"/>
      <c r="C23" s="67">
        <v>-10600000</v>
      </c>
      <c r="D23" s="38"/>
      <c r="E23" s="37"/>
      <c r="F23" s="221"/>
      <c r="G23" s="37"/>
      <c r="H23" s="13"/>
      <c r="I23" s="218"/>
    </row>
    <row r="24" spans="1:9" s="1" customFormat="1" ht="15.75">
      <c r="A24" s="28" t="s">
        <v>134</v>
      </c>
      <c r="B24" s="32"/>
      <c r="C24" s="67"/>
      <c r="D24" s="38"/>
      <c r="E24" s="37"/>
      <c r="F24" s="221"/>
      <c r="G24" s="37"/>
      <c r="H24" s="13"/>
      <c r="I24" s="218"/>
    </row>
    <row r="25" spans="1:9" s="1" customFormat="1" ht="15.75">
      <c r="A25" s="28" t="s">
        <v>16</v>
      </c>
      <c r="B25" s="32"/>
      <c r="C25" s="67"/>
      <c r="D25" s="38"/>
      <c r="E25" s="37"/>
      <c r="F25" s="221"/>
      <c r="G25" s="37"/>
      <c r="H25" s="13"/>
      <c r="I25" s="218"/>
    </row>
    <row r="26" spans="1:9" s="1" customFormat="1" ht="15.75">
      <c r="A26" s="28" t="s">
        <v>5</v>
      </c>
      <c r="B26" s="32"/>
      <c r="C26" s="67"/>
      <c r="D26" s="38"/>
      <c r="E26" s="37"/>
      <c r="F26" s="221"/>
      <c r="G26" s="37"/>
      <c r="H26" s="13"/>
      <c r="I26" s="218"/>
    </row>
    <row r="27" spans="1:9" s="1" customFormat="1" ht="15.75">
      <c r="A27" s="28" t="s">
        <v>4</v>
      </c>
      <c r="B27" s="32"/>
      <c r="C27" s="67"/>
      <c r="D27" s="38"/>
      <c r="E27" s="37"/>
      <c r="F27" s="222"/>
      <c r="G27" s="37"/>
      <c r="H27" s="13"/>
      <c r="I27" s="219"/>
    </row>
    <row r="28" spans="1:9" ht="15.75" customHeight="1">
      <c r="A28" s="50" t="s">
        <v>83</v>
      </c>
      <c r="B28" s="33" t="s">
        <v>114</v>
      </c>
      <c r="C28" s="68">
        <v>37200000</v>
      </c>
      <c r="D28" s="59">
        <v>38412</v>
      </c>
      <c r="E28" s="20">
        <v>38508</v>
      </c>
      <c r="F28" s="20">
        <v>38777</v>
      </c>
      <c r="G28" s="20" t="s">
        <v>10</v>
      </c>
      <c r="H28" s="17" t="s">
        <v>10</v>
      </c>
      <c r="I28" s="217"/>
    </row>
    <row r="29" spans="1:9" ht="15.75">
      <c r="A29" s="28" t="s">
        <v>80</v>
      </c>
      <c r="B29" s="32"/>
      <c r="C29" s="67">
        <v>-32000000</v>
      </c>
      <c r="D29" s="38"/>
      <c r="E29" s="37"/>
      <c r="F29" s="174"/>
      <c r="G29" s="37"/>
      <c r="H29" s="13"/>
      <c r="I29" s="218"/>
    </row>
    <row r="30" spans="1:9" ht="15.75">
      <c r="A30" s="28" t="s">
        <v>35</v>
      </c>
      <c r="B30" s="32"/>
      <c r="C30" s="67"/>
      <c r="D30" s="38"/>
      <c r="E30" s="37"/>
      <c r="F30" s="37"/>
      <c r="G30" s="37"/>
      <c r="H30" s="13"/>
      <c r="I30" s="218"/>
    </row>
    <row r="31" spans="1:9" ht="15.75">
      <c r="A31" s="28" t="s">
        <v>16</v>
      </c>
      <c r="B31" s="32"/>
      <c r="C31" s="67"/>
      <c r="D31" s="38"/>
      <c r="E31" s="37"/>
      <c r="F31" s="37"/>
      <c r="G31" s="37"/>
      <c r="H31" s="13"/>
      <c r="I31" s="218"/>
    </row>
    <row r="32" spans="1:9" ht="15.75">
      <c r="A32" s="28" t="s">
        <v>5</v>
      </c>
      <c r="B32" s="32"/>
      <c r="C32" s="67"/>
      <c r="D32" s="38"/>
      <c r="E32" s="37"/>
      <c r="F32" s="37"/>
      <c r="G32" s="37"/>
      <c r="H32" s="13"/>
      <c r="I32" s="218"/>
    </row>
    <row r="33" spans="1:9" ht="15.75">
      <c r="A33" s="42" t="s">
        <v>4</v>
      </c>
      <c r="B33" s="34"/>
      <c r="C33" s="66"/>
      <c r="D33" s="60"/>
      <c r="E33" s="55"/>
      <c r="F33" s="55"/>
      <c r="G33" s="55"/>
      <c r="H33" s="18"/>
      <c r="I33" s="219"/>
    </row>
    <row r="34" spans="1:9" ht="15.75">
      <c r="A34" s="50" t="s">
        <v>60</v>
      </c>
      <c r="B34" s="33" t="s">
        <v>193</v>
      </c>
      <c r="C34" s="68">
        <v>10000000</v>
      </c>
      <c r="D34" s="59">
        <v>37377</v>
      </c>
      <c r="E34" s="20">
        <v>37043</v>
      </c>
      <c r="F34" s="20">
        <v>37438</v>
      </c>
      <c r="G34" s="20" t="s">
        <v>10</v>
      </c>
      <c r="H34" s="17" t="s">
        <v>10</v>
      </c>
      <c r="I34" s="263"/>
    </row>
    <row r="35" spans="1:9" ht="15.75">
      <c r="A35" s="28" t="s">
        <v>7</v>
      </c>
      <c r="B35" s="149"/>
      <c r="C35" s="67">
        <v>-8500000</v>
      </c>
      <c r="D35" s="38"/>
      <c r="E35" s="37"/>
      <c r="F35" s="37"/>
      <c r="G35" s="37"/>
      <c r="H35" s="13"/>
      <c r="I35" s="218"/>
    </row>
    <row r="36" spans="1:9" ht="15.75">
      <c r="A36" s="28" t="s">
        <v>8</v>
      </c>
      <c r="B36" s="32" t="s">
        <v>194</v>
      </c>
      <c r="C36" s="67"/>
      <c r="D36" s="38"/>
      <c r="E36" s="37"/>
      <c r="F36" s="37"/>
      <c r="G36" s="37"/>
      <c r="H36" s="13"/>
      <c r="I36" s="218"/>
    </row>
    <row r="37" spans="1:9" ht="15.75">
      <c r="A37" s="28" t="s">
        <v>17</v>
      </c>
      <c r="B37" s="32"/>
      <c r="C37" s="67"/>
      <c r="D37" s="38"/>
      <c r="E37" s="37"/>
      <c r="F37" s="37"/>
      <c r="G37" s="37"/>
      <c r="H37" s="13"/>
      <c r="I37" s="218"/>
    </row>
    <row r="38" spans="1:9" ht="15.75">
      <c r="A38" s="28" t="s">
        <v>9</v>
      </c>
      <c r="B38" s="32"/>
      <c r="C38" s="67"/>
      <c r="D38" s="38"/>
      <c r="E38" s="37"/>
      <c r="F38" s="37"/>
      <c r="G38" s="37"/>
      <c r="H38" s="13"/>
      <c r="I38" s="218"/>
    </row>
    <row r="39" spans="1:9" ht="15.75">
      <c r="A39" s="42" t="s">
        <v>4</v>
      </c>
      <c r="B39" s="34"/>
      <c r="C39" s="66"/>
      <c r="D39" s="60"/>
      <c r="E39" s="55"/>
      <c r="F39" s="55"/>
      <c r="G39" s="55"/>
      <c r="H39" s="18"/>
      <c r="I39" s="219"/>
    </row>
    <row r="40" spans="1:9" ht="15.75" customHeight="1">
      <c r="A40" s="50" t="s">
        <v>100</v>
      </c>
      <c r="B40" s="220" t="s">
        <v>210</v>
      </c>
      <c r="C40" s="68">
        <v>3200000</v>
      </c>
      <c r="D40" s="227" t="s">
        <v>208</v>
      </c>
      <c r="E40" s="227" t="s">
        <v>196</v>
      </c>
      <c r="F40" s="227" t="s">
        <v>208</v>
      </c>
      <c r="G40" s="20">
        <v>38504</v>
      </c>
      <c r="H40" s="17">
        <v>38749</v>
      </c>
      <c r="I40" s="155"/>
    </row>
    <row r="41" spans="1:9" ht="15.75" customHeight="1" hidden="1">
      <c r="A41" s="28" t="s">
        <v>3</v>
      </c>
      <c r="B41" s="264"/>
      <c r="C41" s="67">
        <v>-3200000</v>
      </c>
      <c r="D41" s="228"/>
      <c r="E41" s="228"/>
      <c r="F41" s="228"/>
      <c r="G41" s="37"/>
      <c r="H41" s="13"/>
      <c r="I41" s="156"/>
    </row>
    <row r="42" spans="1:9" ht="15.75" customHeight="1" hidden="1">
      <c r="A42" s="28" t="s">
        <v>4</v>
      </c>
      <c r="B42" s="264"/>
      <c r="C42" s="67" t="s">
        <v>101</v>
      </c>
      <c r="D42" s="228"/>
      <c r="E42" s="228"/>
      <c r="F42" s="228"/>
      <c r="G42" s="37"/>
      <c r="H42" s="13"/>
      <c r="I42" s="156"/>
    </row>
    <row r="43" spans="1:9" ht="15.75" customHeight="1">
      <c r="A43" s="28" t="s">
        <v>16</v>
      </c>
      <c r="B43" s="264"/>
      <c r="C43" s="67">
        <v>-3200000</v>
      </c>
      <c r="D43" s="228"/>
      <c r="E43" s="228"/>
      <c r="F43" s="228"/>
      <c r="G43" s="37"/>
      <c r="H43" s="13"/>
      <c r="I43" s="156"/>
    </row>
    <row r="44" spans="1:9" ht="15.75">
      <c r="A44" s="28" t="s">
        <v>126</v>
      </c>
      <c r="B44" s="264"/>
      <c r="C44" s="255" t="s">
        <v>214</v>
      </c>
      <c r="D44" s="228"/>
      <c r="E44" s="228"/>
      <c r="F44" s="228"/>
      <c r="G44" s="37"/>
      <c r="H44" s="13"/>
      <c r="I44" s="156"/>
    </row>
    <row r="45" spans="1:9" ht="34.5" customHeight="1">
      <c r="A45" s="91" t="s">
        <v>137</v>
      </c>
      <c r="B45" s="265"/>
      <c r="C45" s="256"/>
      <c r="D45" s="229"/>
      <c r="E45" s="229"/>
      <c r="F45" s="229"/>
      <c r="G45" s="55"/>
      <c r="H45" s="18"/>
      <c r="I45" s="156"/>
    </row>
    <row r="46" spans="1:9" s="36" customFormat="1" ht="15.75">
      <c r="A46" s="50" t="s">
        <v>147</v>
      </c>
      <c r="B46" s="152" t="s">
        <v>233</v>
      </c>
      <c r="C46" s="68">
        <v>84100000</v>
      </c>
      <c r="D46" s="59">
        <v>36678</v>
      </c>
      <c r="E46" s="20">
        <v>36678</v>
      </c>
      <c r="F46" s="20">
        <v>36923</v>
      </c>
      <c r="G46" s="20" t="s">
        <v>10</v>
      </c>
      <c r="H46" s="20" t="s">
        <v>10</v>
      </c>
      <c r="I46" s="233"/>
    </row>
    <row r="47" spans="1:9" s="36" customFormat="1" ht="15.75">
      <c r="A47" s="28" t="s">
        <v>28</v>
      </c>
      <c r="B47" s="35"/>
      <c r="C47" s="67">
        <v>-70700000</v>
      </c>
      <c r="D47" s="38"/>
      <c r="E47" s="37"/>
      <c r="F47" s="37"/>
      <c r="G47" s="37"/>
      <c r="H47" s="38"/>
      <c r="I47" s="234"/>
    </row>
    <row r="48" spans="1:9" s="36" customFormat="1" ht="15.75">
      <c r="A48" s="28" t="s">
        <v>29</v>
      </c>
      <c r="B48" s="35"/>
      <c r="C48" s="67" t="s">
        <v>219</v>
      </c>
      <c r="D48" s="38"/>
      <c r="E48" s="37"/>
      <c r="F48" s="37"/>
      <c r="G48" s="37"/>
      <c r="H48" s="38"/>
      <c r="I48" s="234"/>
    </row>
    <row r="49" spans="1:9" s="36" customFormat="1" ht="15.75">
      <c r="A49" s="28" t="s">
        <v>16</v>
      </c>
      <c r="B49" s="35"/>
      <c r="C49" s="67"/>
      <c r="D49" s="38"/>
      <c r="E49" s="37"/>
      <c r="F49" s="37"/>
      <c r="G49" s="37"/>
      <c r="H49" s="38"/>
      <c r="I49" s="234"/>
    </row>
    <row r="50" spans="1:9" s="36" customFormat="1" ht="15.75">
      <c r="A50" s="28" t="s">
        <v>9</v>
      </c>
      <c r="B50" s="35"/>
      <c r="C50" s="67"/>
      <c r="D50" s="38"/>
      <c r="E50" s="37"/>
      <c r="F50" s="37"/>
      <c r="G50" s="37"/>
      <c r="H50" s="38"/>
      <c r="I50" s="234"/>
    </row>
    <row r="51" spans="1:9" s="36" customFormat="1" ht="15.75">
      <c r="A51" s="42" t="s">
        <v>48</v>
      </c>
      <c r="B51" s="43"/>
      <c r="C51" s="66"/>
      <c r="D51" s="60"/>
      <c r="E51" s="55"/>
      <c r="F51" s="55"/>
      <c r="G51" s="55"/>
      <c r="H51" s="60"/>
      <c r="I51" s="235"/>
    </row>
    <row r="52" spans="1:9" ht="15.75" customHeight="1">
      <c r="A52" s="50" t="s">
        <v>122</v>
      </c>
      <c r="B52" s="220" t="s">
        <v>209</v>
      </c>
      <c r="C52" s="150">
        <v>5600000</v>
      </c>
      <c r="D52" s="227" t="s">
        <v>208</v>
      </c>
      <c r="E52" s="239" t="s">
        <v>197</v>
      </c>
      <c r="F52" s="227" t="s">
        <v>208</v>
      </c>
      <c r="G52" s="20">
        <v>38412</v>
      </c>
      <c r="H52" s="17">
        <v>38991</v>
      </c>
      <c r="I52" s="155"/>
    </row>
    <row r="53" spans="1:9" ht="15.75" customHeight="1" hidden="1">
      <c r="A53" s="28" t="s">
        <v>3</v>
      </c>
      <c r="B53" s="228"/>
      <c r="C53" s="67">
        <v>-4700000</v>
      </c>
      <c r="D53" s="228"/>
      <c r="E53" s="240"/>
      <c r="F53" s="228"/>
      <c r="G53" s="37"/>
      <c r="H53" s="13"/>
      <c r="I53" s="156"/>
    </row>
    <row r="54" spans="1:9" ht="15.75" customHeight="1" hidden="1">
      <c r="A54" s="28" t="s">
        <v>4</v>
      </c>
      <c r="B54" s="228"/>
      <c r="C54" s="92" t="s">
        <v>102</v>
      </c>
      <c r="D54" s="228"/>
      <c r="E54" s="240"/>
      <c r="F54" s="228"/>
      <c r="G54" s="37"/>
      <c r="H54" s="13"/>
      <c r="I54" s="156"/>
    </row>
    <row r="55" spans="1:9" ht="15.75" customHeight="1">
      <c r="A55" s="28" t="s">
        <v>16</v>
      </c>
      <c r="B55" s="228"/>
      <c r="C55" s="67">
        <v>-4700000</v>
      </c>
      <c r="D55" s="228"/>
      <c r="E55" s="240"/>
      <c r="F55" s="228"/>
      <c r="G55" s="37"/>
      <c r="H55" s="13"/>
      <c r="I55" s="156"/>
    </row>
    <row r="56" spans="1:9" ht="15.75">
      <c r="A56" s="28" t="s">
        <v>124</v>
      </c>
      <c r="B56" s="228"/>
      <c r="C56" s="67" t="s">
        <v>102</v>
      </c>
      <c r="D56" s="228"/>
      <c r="E56" s="240"/>
      <c r="F56" s="228"/>
      <c r="G56" s="37"/>
      <c r="H56" s="13"/>
      <c r="I56" s="156"/>
    </row>
    <row r="57" spans="1:9" ht="31.5" customHeight="1">
      <c r="A57" s="91" t="s">
        <v>125</v>
      </c>
      <c r="B57" s="229"/>
      <c r="C57" s="192"/>
      <c r="D57" s="229"/>
      <c r="E57" s="241"/>
      <c r="F57" s="229"/>
      <c r="G57" s="193"/>
      <c r="H57" s="93"/>
      <c r="I57" s="156"/>
    </row>
    <row r="58" spans="1:9" ht="15" customHeight="1">
      <c r="A58" s="51" t="s">
        <v>11</v>
      </c>
      <c r="B58" s="261" t="s">
        <v>121</v>
      </c>
      <c r="C58" s="68">
        <v>98000000</v>
      </c>
      <c r="D58" s="167">
        <v>38322</v>
      </c>
      <c r="E58" s="20">
        <v>38777</v>
      </c>
      <c r="F58" s="20" t="s">
        <v>232</v>
      </c>
      <c r="G58" s="20" t="s">
        <v>10</v>
      </c>
      <c r="H58" s="16" t="s">
        <v>10</v>
      </c>
      <c r="I58" s="217"/>
    </row>
    <row r="59" spans="1:9" ht="15.75">
      <c r="A59" s="44" t="s">
        <v>3</v>
      </c>
      <c r="B59" s="261"/>
      <c r="C59" s="67">
        <v>-98000000</v>
      </c>
      <c r="D59" s="100"/>
      <c r="E59" s="37"/>
      <c r="F59" s="37"/>
      <c r="G59" s="37"/>
      <c r="H59" s="14"/>
      <c r="I59" s="218"/>
    </row>
    <row r="60" spans="1:9" ht="15.75">
      <c r="A60" s="44" t="s">
        <v>4</v>
      </c>
      <c r="B60" s="261"/>
      <c r="C60" s="67"/>
      <c r="D60" s="100"/>
      <c r="E60" s="37"/>
      <c r="F60" s="37"/>
      <c r="G60" s="37"/>
      <c r="H60" s="14"/>
      <c r="I60" s="218"/>
    </row>
    <row r="61" spans="1:9" ht="15.75">
      <c r="A61" s="44" t="s">
        <v>16</v>
      </c>
      <c r="B61" s="261"/>
      <c r="C61" s="67"/>
      <c r="D61" s="100"/>
      <c r="E61" s="37"/>
      <c r="F61" s="37"/>
      <c r="G61" s="37"/>
      <c r="H61" s="14"/>
      <c r="I61" s="218"/>
    </row>
    <row r="62" spans="1:9" ht="15.75">
      <c r="A62" s="44" t="s">
        <v>5</v>
      </c>
      <c r="B62" s="261"/>
      <c r="C62" s="67"/>
      <c r="D62" s="100"/>
      <c r="E62" s="37"/>
      <c r="F62" s="37"/>
      <c r="G62" s="37"/>
      <c r="H62" s="14"/>
      <c r="I62" s="218"/>
    </row>
    <row r="63" spans="1:9" s="5" customFormat="1" ht="15.75">
      <c r="A63" s="46" t="s">
        <v>4</v>
      </c>
      <c r="B63" s="262"/>
      <c r="C63" s="66"/>
      <c r="D63" s="191"/>
      <c r="E63" s="55"/>
      <c r="F63" s="55"/>
      <c r="G63" s="55"/>
      <c r="H63" s="19"/>
      <c r="I63" s="219"/>
    </row>
    <row r="64" spans="1:9" ht="15.75">
      <c r="A64" s="28" t="s">
        <v>12</v>
      </c>
      <c r="B64" s="94" t="s">
        <v>112</v>
      </c>
      <c r="C64" s="67">
        <v>9000000</v>
      </c>
      <c r="D64" s="38">
        <v>37591</v>
      </c>
      <c r="E64" s="37">
        <v>37500</v>
      </c>
      <c r="F64" s="37">
        <v>37834</v>
      </c>
      <c r="G64" s="37">
        <v>38412</v>
      </c>
      <c r="H64" s="13">
        <v>39052</v>
      </c>
      <c r="I64" s="218"/>
    </row>
    <row r="65" spans="1:9" ht="15.75">
      <c r="A65" s="28" t="s">
        <v>13</v>
      </c>
      <c r="B65" s="32"/>
      <c r="C65" s="67">
        <v>-9000000</v>
      </c>
      <c r="D65" s="38"/>
      <c r="E65" s="37"/>
      <c r="F65" s="37"/>
      <c r="G65" s="37"/>
      <c r="H65" s="13"/>
      <c r="I65" s="218"/>
    </row>
    <row r="66" spans="1:9" ht="15.75">
      <c r="A66" s="28" t="s">
        <v>14</v>
      </c>
      <c r="B66" s="32"/>
      <c r="C66" s="194" t="s">
        <v>106</v>
      </c>
      <c r="D66" s="38"/>
      <c r="E66" s="37"/>
      <c r="F66" s="37"/>
      <c r="G66" s="37"/>
      <c r="H66" s="13"/>
      <c r="I66" s="218"/>
    </row>
    <row r="67" spans="1:9" ht="15.75">
      <c r="A67" s="28" t="s">
        <v>73</v>
      </c>
      <c r="B67" s="32"/>
      <c r="C67" s="67"/>
      <c r="D67" s="38"/>
      <c r="E67" s="37"/>
      <c r="F67" s="37"/>
      <c r="G67" s="37"/>
      <c r="H67" s="13"/>
      <c r="I67" s="218"/>
    </row>
    <row r="68" spans="1:9" ht="15.75">
      <c r="A68" s="28" t="s">
        <v>63</v>
      </c>
      <c r="B68" s="32"/>
      <c r="C68" s="67"/>
      <c r="D68" s="38"/>
      <c r="E68" s="37"/>
      <c r="F68" s="37"/>
      <c r="G68" s="37"/>
      <c r="H68" s="13"/>
      <c r="I68" s="218"/>
    </row>
    <row r="69" spans="1:9" ht="15.75">
      <c r="A69" s="42" t="s">
        <v>15</v>
      </c>
      <c r="B69" s="34"/>
      <c r="C69" s="66"/>
      <c r="D69" s="60"/>
      <c r="E69" s="55"/>
      <c r="F69" s="55"/>
      <c r="G69" s="55"/>
      <c r="H69" s="18"/>
      <c r="I69" s="219"/>
    </row>
    <row r="70" spans="1:9" ht="15.75">
      <c r="A70" s="95" t="s">
        <v>127</v>
      </c>
      <c r="B70" s="56" t="s">
        <v>128</v>
      </c>
      <c r="C70" s="68">
        <v>2788000</v>
      </c>
      <c r="D70" s="59">
        <v>35947</v>
      </c>
      <c r="E70" s="20">
        <v>36281</v>
      </c>
      <c r="F70" s="20">
        <v>36892</v>
      </c>
      <c r="G70" s="154">
        <v>38264</v>
      </c>
      <c r="H70" s="58">
        <v>38777</v>
      </c>
      <c r="I70" s="217"/>
    </row>
    <row r="71" spans="1:9" ht="15.75">
      <c r="A71" s="12" t="s">
        <v>61</v>
      </c>
      <c r="B71" s="35"/>
      <c r="C71" s="67">
        <v>-2788000</v>
      </c>
      <c r="D71" s="38"/>
      <c r="E71" s="37"/>
      <c r="F71" s="37"/>
      <c r="G71" s="195"/>
      <c r="H71" s="96"/>
      <c r="I71" s="218"/>
    </row>
    <row r="72" spans="1:9" ht="15.75">
      <c r="A72" s="12" t="s">
        <v>134</v>
      </c>
      <c r="B72" s="35"/>
      <c r="C72" s="67"/>
      <c r="D72" s="38"/>
      <c r="E72" s="37"/>
      <c r="F72" s="37"/>
      <c r="G72" s="195"/>
      <c r="H72" s="96"/>
      <c r="I72" s="218"/>
    </row>
    <row r="73" spans="1:9" ht="31.5" customHeight="1">
      <c r="A73" s="69" t="s">
        <v>135</v>
      </c>
      <c r="B73" s="43"/>
      <c r="C73" s="66"/>
      <c r="D73" s="60"/>
      <c r="E73" s="55"/>
      <c r="F73" s="55"/>
      <c r="G73" s="153"/>
      <c r="H73" s="97"/>
      <c r="I73" s="219"/>
    </row>
    <row r="74" spans="1:9" ht="15.75">
      <c r="A74" s="50" t="s">
        <v>18</v>
      </c>
      <c r="B74" s="98" t="s">
        <v>113</v>
      </c>
      <c r="C74" s="68">
        <v>7700000</v>
      </c>
      <c r="D74" s="59">
        <v>36434</v>
      </c>
      <c r="E74" s="20">
        <v>35855</v>
      </c>
      <c r="F74" s="20">
        <v>36465</v>
      </c>
      <c r="G74" s="20">
        <v>38139</v>
      </c>
      <c r="H74" s="17">
        <v>38777</v>
      </c>
      <c r="I74" s="217"/>
    </row>
    <row r="75" spans="1:9" ht="15.75">
      <c r="A75" s="28" t="s">
        <v>21</v>
      </c>
      <c r="B75" s="32"/>
      <c r="C75" s="67">
        <v>-7700000</v>
      </c>
      <c r="D75" s="38"/>
      <c r="E75" s="37"/>
      <c r="F75" s="37"/>
      <c r="G75" s="37"/>
      <c r="H75" s="13"/>
      <c r="I75" s="218"/>
    </row>
    <row r="76" spans="1:9" ht="15.75">
      <c r="A76" s="28" t="s">
        <v>19</v>
      </c>
      <c r="B76" s="32"/>
      <c r="C76" s="250" t="s">
        <v>217</v>
      </c>
      <c r="D76" s="38"/>
      <c r="E76" s="37"/>
      <c r="F76" s="37"/>
      <c r="G76" s="37"/>
      <c r="H76" s="13"/>
      <c r="I76" s="218"/>
    </row>
    <row r="77" spans="1:9" ht="15.75">
      <c r="A77" s="28" t="s">
        <v>20</v>
      </c>
      <c r="B77" s="32"/>
      <c r="C77" s="250"/>
      <c r="D77" s="38"/>
      <c r="E77" s="37"/>
      <c r="F77" s="37"/>
      <c r="G77" s="37"/>
      <c r="H77" s="13"/>
      <c r="I77" s="218"/>
    </row>
    <row r="78" spans="1:9" ht="15.75">
      <c r="A78" s="28" t="s">
        <v>64</v>
      </c>
      <c r="B78" s="32"/>
      <c r="C78" s="67"/>
      <c r="D78" s="38"/>
      <c r="E78" s="37"/>
      <c r="F78" s="37"/>
      <c r="G78" s="37"/>
      <c r="H78" s="13"/>
      <c r="I78" s="218"/>
    </row>
    <row r="79" spans="1:9" ht="15.75">
      <c r="A79" s="42" t="s">
        <v>15</v>
      </c>
      <c r="B79" s="34"/>
      <c r="C79" s="66"/>
      <c r="D79" s="60"/>
      <c r="E79" s="55"/>
      <c r="F79" s="55"/>
      <c r="G79" s="55"/>
      <c r="H79" s="18"/>
      <c r="I79" s="219"/>
    </row>
    <row r="80" spans="1:9" ht="15" customHeight="1">
      <c r="A80" s="51" t="s">
        <v>206</v>
      </c>
      <c r="B80" s="99" t="s">
        <v>129</v>
      </c>
      <c r="C80" s="68">
        <v>6275000</v>
      </c>
      <c r="D80" s="227" t="s">
        <v>207</v>
      </c>
      <c r="E80" s="20">
        <v>38447</v>
      </c>
      <c r="F80" s="227" t="s">
        <v>207</v>
      </c>
      <c r="G80" s="20">
        <v>38838</v>
      </c>
      <c r="H80" s="20">
        <v>39264</v>
      </c>
      <c r="I80" s="233"/>
    </row>
    <row r="81" spans="1:9" ht="15.75">
      <c r="A81" s="44" t="s">
        <v>136</v>
      </c>
      <c r="B81" s="45"/>
      <c r="C81" s="67">
        <v>-5700000</v>
      </c>
      <c r="D81" s="228"/>
      <c r="E81" s="37"/>
      <c r="F81" s="228"/>
      <c r="G81" s="37"/>
      <c r="H81" s="37"/>
      <c r="I81" s="234"/>
    </row>
    <row r="82" spans="1:9" ht="15.75">
      <c r="A82" s="44" t="s">
        <v>29</v>
      </c>
      <c r="B82" s="45"/>
      <c r="C82" s="67" t="s">
        <v>116</v>
      </c>
      <c r="D82" s="228"/>
      <c r="E82" s="37"/>
      <c r="F82" s="228"/>
      <c r="G82" s="37"/>
      <c r="H82" s="37"/>
      <c r="I82" s="234"/>
    </row>
    <row r="83" spans="1:9" ht="15.75">
      <c r="A83" s="44" t="s">
        <v>142</v>
      </c>
      <c r="B83" s="45"/>
      <c r="C83" s="67"/>
      <c r="D83" s="228"/>
      <c r="E83" s="37"/>
      <c r="F83" s="228"/>
      <c r="G83" s="37"/>
      <c r="H83" s="37"/>
      <c r="I83" s="234"/>
    </row>
    <row r="84" spans="1:9" ht="15.75">
      <c r="A84" s="44" t="s">
        <v>124</v>
      </c>
      <c r="B84" s="45"/>
      <c r="C84" s="67"/>
      <c r="D84" s="228"/>
      <c r="E84" s="37"/>
      <c r="F84" s="228"/>
      <c r="G84" s="37"/>
      <c r="H84" s="37"/>
      <c r="I84" s="234"/>
    </row>
    <row r="85" spans="1:9" s="5" customFormat="1" ht="15.75">
      <c r="A85" s="46" t="s">
        <v>125</v>
      </c>
      <c r="B85" s="47"/>
      <c r="C85" s="66"/>
      <c r="D85" s="229"/>
      <c r="E85" s="55"/>
      <c r="F85" s="229"/>
      <c r="G85" s="55"/>
      <c r="H85" s="55"/>
      <c r="I85" s="235"/>
    </row>
    <row r="86" spans="1:9" ht="15.75" customHeight="1">
      <c r="A86" s="50" t="s">
        <v>81</v>
      </c>
      <c r="B86" s="33" t="s">
        <v>97</v>
      </c>
      <c r="C86" s="68">
        <v>142724000</v>
      </c>
      <c r="D86" s="59">
        <v>37347</v>
      </c>
      <c r="E86" s="20">
        <v>37073</v>
      </c>
      <c r="F86" s="20">
        <v>37377</v>
      </c>
      <c r="G86" s="20">
        <v>37712</v>
      </c>
      <c r="H86" s="17">
        <v>38869</v>
      </c>
      <c r="I86" s="217"/>
    </row>
    <row r="87" spans="1:9" ht="15.75">
      <c r="A87" s="28" t="s">
        <v>39</v>
      </c>
      <c r="B87" s="32" t="s">
        <v>98</v>
      </c>
      <c r="C87" s="67">
        <v>-129800000</v>
      </c>
      <c r="D87" s="38"/>
      <c r="E87" s="37"/>
      <c r="F87" s="37"/>
      <c r="G87" s="37"/>
      <c r="H87" s="13"/>
      <c r="I87" s="218"/>
    </row>
    <row r="88" spans="1:9" ht="15.75">
      <c r="A88" s="28" t="s">
        <v>15</v>
      </c>
      <c r="B88" s="257" t="s">
        <v>99</v>
      </c>
      <c r="C88" s="67"/>
      <c r="D88" s="38"/>
      <c r="E88" s="37"/>
      <c r="F88" s="37"/>
      <c r="G88" s="37"/>
      <c r="H88" s="13"/>
      <c r="I88" s="218"/>
    </row>
    <row r="89" spans="1:9" ht="15.75">
      <c r="A89" s="28" t="s">
        <v>31</v>
      </c>
      <c r="B89" s="257"/>
      <c r="C89" s="67"/>
      <c r="D89" s="38"/>
      <c r="E89" s="37"/>
      <c r="F89" s="37"/>
      <c r="G89" s="37"/>
      <c r="H89" s="13"/>
      <c r="I89" s="218"/>
    </row>
    <row r="90" spans="1:9" ht="15.75">
      <c r="A90" s="28" t="s">
        <v>30</v>
      </c>
      <c r="B90" s="257"/>
      <c r="C90" s="67"/>
      <c r="D90" s="38"/>
      <c r="E90" s="37"/>
      <c r="F90" s="37"/>
      <c r="G90" s="37"/>
      <c r="H90" s="13"/>
      <c r="I90" s="218"/>
    </row>
    <row r="91" spans="1:9" ht="30.75" customHeight="1">
      <c r="A91" s="91" t="s">
        <v>15</v>
      </c>
      <c r="B91" s="258"/>
      <c r="C91" s="66"/>
      <c r="D91" s="60"/>
      <c r="E91" s="55"/>
      <c r="F91" s="55"/>
      <c r="G91" s="55"/>
      <c r="H91" s="18"/>
      <c r="I91" s="219"/>
    </row>
    <row r="92" spans="1:9" ht="15.75" customHeight="1">
      <c r="A92" s="28" t="s">
        <v>74</v>
      </c>
      <c r="B92" s="220" t="s">
        <v>130</v>
      </c>
      <c r="C92" s="67">
        <v>68200000</v>
      </c>
      <c r="D92" s="38" t="s">
        <v>123</v>
      </c>
      <c r="E92" s="37">
        <v>37742</v>
      </c>
      <c r="F92" s="37">
        <v>38078</v>
      </c>
      <c r="G92" s="37">
        <v>38443</v>
      </c>
      <c r="H92" s="13">
        <v>39692</v>
      </c>
      <c r="I92" s="217"/>
    </row>
    <row r="93" spans="1:9" ht="15.75">
      <c r="A93" s="28" t="s">
        <v>23</v>
      </c>
      <c r="B93" s="221"/>
      <c r="C93" s="67">
        <v>-39300000</v>
      </c>
      <c r="D93" s="38"/>
      <c r="E93" s="37"/>
      <c r="F93" s="37"/>
      <c r="G93" s="37"/>
      <c r="H93" s="13"/>
      <c r="I93" s="218"/>
    </row>
    <row r="94" spans="1:9" ht="15.75">
      <c r="A94" s="28" t="s">
        <v>22</v>
      </c>
      <c r="B94" s="221"/>
      <c r="C94" s="250" t="s">
        <v>145</v>
      </c>
      <c r="D94" s="38"/>
      <c r="E94" s="37"/>
      <c r="F94" s="37"/>
      <c r="G94" s="37"/>
      <c r="H94" s="13"/>
      <c r="I94" s="218"/>
    </row>
    <row r="95" spans="1:9" ht="15.75">
      <c r="A95" s="28" t="s">
        <v>24</v>
      </c>
      <c r="B95" s="221"/>
      <c r="C95" s="250"/>
      <c r="D95" s="38"/>
      <c r="E95" s="37"/>
      <c r="F95" s="37"/>
      <c r="G95" s="37"/>
      <c r="H95" s="13"/>
      <c r="I95" s="218"/>
    </row>
    <row r="96" spans="1:9" ht="15.75">
      <c r="A96" s="28" t="s">
        <v>25</v>
      </c>
      <c r="B96" s="221"/>
      <c r="C96" s="67"/>
      <c r="D96" s="38"/>
      <c r="E96" s="37"/>
      <c r="F96" s="37"/>
      <c r="G96" s="37"/>
      <c r="H96" s="13"/>
      <c r="I96" s="218"/>
    </row>
    <row r="97" spans="1:9" ht="15.75">
      <c r="A97" s="28" t="s">
        <v>65</v>
      </c>
      <c r="B97" s="222"/>
      <c r="C97" s="67"/>
      <c r="D97" s="38"/>
      <c r="E97" s="37"/>
      <c r="F97" s="37"/>
      <c r="G97" s="37"/>
      <c r="H97" s="13"/>
      <c r="I97" s="219"/>
    </row>
    <row r="98" spans="1:9" s="1" customFormat="1" ht="15.75">
      <c r="A98" s="51" t="s">
        <v>77</v>
      </c>
      <c r="B98" s="253" t="s">
        <v>115</v>
      </c>
      <c r="C98" s="68">
        <v>30000000</v>
      </c>
      <c r="D98" s="167">
        <v>38504</v>
      </c>
      <c r="E98" s="20">
        <v>38657</v>
      </c>
      <c r="F98" s="20">
        <v>38961</v>
      </c>
      <c r="G98" s="20" t="s">
        <v>10</v>
      </c>
      <c r="H98" s="16" t="s">
        <v>10</v>
      </c>
      <c r="I98" s="217"/>
    </row>
    <row r="99" spans="1:9" s="1" customFormat="1" ht="15.75">
      <c r="A99" s="44" t="s">
        <v>202</v>
      </c>
      <c r="B99" s="254"/>
      <c r="C99" s="67">
        <v>-20700000</v>
      </c>
      <c r="D99" s="100"/>
      <c r="E99" s="37"/>
      <c r="F99" s="37"/>
      <c r="G99" s="37"/>
      <c r="H99" s="14"/>
      <c r="I99" s="218"/>
    </row>
    <row r="100" spans="1:9" s="1" customFormat="1" ht="15.75">
      <c r="A100" s="44" t="s">
        <v>203</v>
      </c>
      <c r="B100" s="30"/>
      <c r="C100" s="67"/>
      <c r="D100" s="100"/>
      <c r="E100" s="37"/>
      <c r="F100" s="37"/>
      <c r="G100" s="37"/>
      <c r="H100" s="14"/>
      <c r="I100" s="218"/>
    </row>
    <row r="101" spans="1:9" s="1" customFormat="1" ht="15.75">
      <c r="A101" s="44" t="s">
        <v>49</v>
      </c>
      <c r="B101" s="30"/>
      <c r="C101" s="67"/>
      <c r="D101" s="100"/>
      <c r="E101" s="37"/>
      <c r="F101" s="37"/>
      <c r="G101" s="37"/>
      <c r="H101" s="14"/>
      <c r="I101" s="218"/>
    </row>
    <row r="102" spans="1:9" s="1" customFormat="1" ht="15.75">
      <c r="A102" s="44" t="s">
        <v>9</v>
      </c>
      <c r="B102" s="30"/>
      <c r="C102" s="67"/>
      <c r="D102" s="100"/>
      <c r="E102" s="37"/>
      <c r="F102" s="37"/>
      <c r="G102" s="37"/>
      <c r="H102" s="14"/>
      <c r="I102" s="218"/>
    </row>
    <row r="103" spans="1:9" s="1" customFormat="1" ht="15.75">
      <c r="A103" s="46" t="s">
        <v>68</v>
      </c>
      <c r="B103" s="31"/>
      <c r="C103" s="66"/>
      <c r="D103" s="191"/>
      <c r="E103" s="55"/>
      <c r="F103" s="55"/>
      <c r="G103" s="55"/>
      <c r="H103" s="19"/>
      <c r="I103" s="219"/>
    </row>
    <row r="104" spans="1:9" ht="15.75">
      <c r="A104" s="50" t="s">
        <v>148</v>
      </c>
      <c r="B104" s="33" t="s">
        <v>108</v>
      </c>
      <c r="C104" s="68">
        <v>12000000</v>
      </c>
      <c r="D104" s="59">
        <v>38322</v>
      </c>
      <c r="E104" s="20">
        <v>38412</v>
      </c>
      <c r="F104" s="20">
        <v>38596</v>
      </c>
      <c r="G104" s="20" t="s">
        <v>10</v>
      </c>
      <c r="H104" s="17" t="s">
        <v>10</v>
      </c>
      <c r="I104" s="217"/>
    </row>
    <row r="105" spans="1:9" ht="15.75">
      <c r="A105" s="28" t="s">
        <v>84</v>
      </c>
      <c r="B105" s="32"/>
      <c r="C105" s="67">
        <v>-12000000</v>
      </c>
      <c r="D105" s="38"/>
      <c r="E105" s="37"/>
      <c r="F105" s="37"/>
      <c r="G105" s="37"/>
      <c r="H105" s="13"/>
      <c r="I105" s="218"/>
    </row>
    <row r="106" spans="1:9" ht="15.75">
      <c r="A106" s="28" t="s">
        <v>32</v>
      </c>
      <c r="B106" s="32"/>
      <c r="C106" s="196" t="s">
        <v>106</v>
      </c>
      <c r="D106" s="38"/>
      <c r="E106" s="37"/>
      <c r="F106" s="37"/>
      <c r="G106" s="37"/>
      <c r="H106" s="13"/>
      <c r="I106" s="218"/>
    </row>
    <row r="107" spans="1:9" ht="15.75">
      <c r="A107" s="28" t="s">
        <v>49</v>
      </c>
      <c r="B107" s="32"/>
      <c r="C107" s="67"/>
      <c r="D107" s="38"/>
      <c r="E107" s="37"/>
      <c r="F107" s="37"/>
      <c r="G107" s="37"/>
      <c r="H107" s="13"/>
      <c r="I107" s="218"/>
    </row>
    <row r="108" spans="1:9" ht="15.75">
      <c r="A108" s="28" t="s">
        <v>34</v>
      </c>
      <c r="B108" s="32"/>
      <c r="C108" s="67"/>
      <c r="D108" s="38"/>
      <c r="E108" s="37"/>
      <c r="F108" s="37"/>
      <c r="G108" s="37"/>
      <c r="H108" s="13"/>
      <c r="I108" s="218"/>
    </row>
    <row r="109" spans="1:9" ht="15.75">
      <c r="A109" s="42" t="s">
        <v>48</v>
      </c>
      <c r="B109" s="34"/>
      <c r="C109" s="66"/>
      <c r="D109" s="60"/>
      <c r="E109" s="55"/>
      <c r="F109" s="55"/>
      <c r="G109" s="55"/>
      <c r="H109" s="18"/>
      <c r="I109" s="219"/>
    </row>
    <row r="110" spans="1:9" ht="15.75">
      <c r="A110" s="50" t="s">
        <v>40</v>
      </c>
      <c r="B110" s="33" t="s">
        <v>103</v>
      </c>
      <c r="C110" s="68">
        <v>57000000</v>
      </c>
      <c r="D110" s="59">
        <v>37591</v>
      </c>
      <c r="E110" s="20">
        <v>37500</v>
      </c>
      <c r="F110" s="20">
        <v>37742</v>
      </c>
      <c r="G110" s="20">
        <v>38412</v>
      </c>
      <c r="H110" s="17">
        <v>39479</v>
      </c>
      <c r="I110" s="217"/>
    </row>
    <row r="111" spans="1:9" ht="15.75">
      <c r="A111" s="28" t="s">
        <v>41</v>
      </c>
      <c r="B111" s="32" t="s">
        <v>104</v>
      </c>
      <c r="C111" s="67">
        <v>-57000000</v>
      </c>
      <c r="D111" s="38"/>
      <c r="E111" s="37"/>
      <c r="F111" s="37"/>
      <c r="G111" s="37"/>
      <c r="H111" s="13"/>
      <c r="I111" s="218"/>
    </row>
    <row r="112" spans="1:9" ht="15.75">
      <c r="A112" s="28" t="s">
        <v>32</v>
      </c>
      <c r="B112" s="32"/>
      <c r="C112" s="67"/>
      <c r="D112" s="38"/>
      <c r="E112" s="37"/>
      <c r="F112" s="37"/>
      <c r="G112" s="37"/>
      <c r="H112" s="13"/>
      <c r="I112" s="218"/>
    </row>
    <row r="113" spans="1:9" ht="15.75">
      <c r="A113" s="28" t="s">
        <v>138</v>
      </c>
      <c r="B113" s="32"/>
      <c r="C113" s="67"/>
      <c r="D113" s="38"/>
      <c r="E113" s="37"/>
      <c r="F113" s="37"/>
      <c r="G113" s="37"/>
      <c r="H113" s="13"/>
      <c r="I113" s="218"/>
    </row>
    <row r="114" spans="1:9" ht="15.75">
      <c r="A114" s="28" t="s">
        <v>33</v>
      </c>
      <c r="B114" s="32"/>
      <c r="C114" s="67"/>
      <c r="D114" s="38"/>
      <c r="E114" s="37"/>
      <c r="F114" s="37"/>
      <c r="G114" s="37"/>
      <c r="H114" s="13"/>
      <c r="I114" s="218"/>
    </row>
    <row r="115" spans="1:9" ht="15.75">
      <c r="A115" s="42" t="s">
        <v>66</v>
      </c>
      <c r="B115" s="34"/>
      <c r="C115" s="66"/>
      <c r="D115" s="60"/>
      <c r="E115" s="55"/>
      <c r="F115" s="55"/>
      <c r="G115" s="55"/>
      <c r="H115" s="18"/>
      <c r="I115" s="219"/>
    </row>
    <row r="116" spans="1:9" s="8" customFormat="1" ht="15.75">
      <c r="A116" s="50" t="s">
        <v>118</v>
      </c>
      <c r="B116" s="33" t="s">
        <v>146</v>
      </c>
      <c r="C116" s="68">
        <v>105000000</v>
      </c>
      <c r="D116" s="227">
        <v>37408</v>
      </c>
      <c r="E116" s="20">
        <v>38625</v>
      </c>
      <c r="F116" s="20">
        <v>38777</v>
      </c>
      <c r="G116" s="20" t="s">
        <v>10</v>
      </c>
      <c r="H116" s="17" t="s">
        <v>10</v>
      </c>
      <c r="I116" s="217"/>
    </row>
    <row r="117" spans="1:9" s="8" customFormat="1" ht="15.75">
      <c r="A117" s="28" t="s">
        <v>182</v>
      </c>
      <c r="B117" s="32" t="s">
        <v>195</v>
      </c>
      <c r="C117" s="67">
        <v>-78100000</v>
      </c>
      <c r="D117" s="246"/>
      <c r="E117" s="37"/>
      <c r="F117" s="37"/>
      <c r="G117" s="37"/>
      <c r="H117" s="13"/>
      <c r="I117" s="218"/>
    </row>
    <row r="118" spans="1:9" s="8" customFormat="1" ht="15.75">
      <c r="A118" s="28" t="s">
        <v>183</v>
      </c>
      <c r="B118" s="32" t="s">
        <v>117</v>
      </c>
      <c r="C118" s="194" t="s">
        <v>218</v>
      </c>
      <c r="D118" s="246"/>
      <c r="E118" s="37"/>
      <c r="F118" s="37"/>
      <c r="G118" s="37"/>
      <c r="H118" s="13"/>
      <c r="I118" s="218"/>
    </row>
    <row r="119" spans="1:9" s="8" customFormat="1" ht="15.75">
      <c r="A119" s="28" t="s">
        <v>16</v>
      </c>
      <c r="B119" s="32"/>
      <c r="C119" s="67"/>
      <c r="D119" s="197"/>
      <c r="E119" s="37"/>
      <c r="F119" s="37"/>
      <c r="G119" s="37"/>
      <c r="H119" s="13"/>
      <c r="I119" s="218"/>
    </row>
    <row r="120" spans="1:9" s="8" customFormat="1" ht="15.75">
      <c r="A120" s="28" t="s">
        <v>34</v>
      </c>
      <c r="B120" s="32"/>
      <c r="C120" s="67"/>
      <c r="D120" s="38"/>
      <c r="E120" s="37"/>
      <c r="F120" s="37"/>
      <c r="G120" s="37"/>
      <c r="H120" s="13"/>
      <c r="I120" s="218"/>
    </row>
    <row r="121" spans="1:9" s="8" customFormat="1" ht="15.75">
      <c r="A121" s="42" t="s">
        <v>48</v>
      </c>
      <c r="B121" s="34"/>
      <c r="C121" s="66"/>
      <c r="D121" s="60"/>
      <c r="E121" s="55"/>
      <c r="F121" s="55"/>
      <c r="G121" s="55"/>
      <c r="H121" s="18"/>
      <c r="I121" s="219"/>
    </row>
    <row r="122" spans="1:9" ht="15.75">
      <c r="A122" s="50" t="s">
        <v>36</v>
      </c>
      <c r="B122" s="33" t="s">
        <v>109</v>
      </c>
      <c r="C122" s="68">
        <v>16700000</v>
      </c>
      <c r="D122" s="59">
        <v>37712</v>
      </c>
      <c r="E122" s="20">
        <v>37742</v>
      </c>
      <c r="F122" s="20">
        <v>38108</v>
      </c>
      <c r="G122" s="20" t="s">
        <v>10</v>
      </c>
      <c r="H122" s="20" t="s">
        <v>10</v>
      </c>
      <c r="I122" s="217"/>
    </row>
    <row r="123" spans="1:9" ht="15.75">
      <c r="A123" s="28" t="s">
        <v>42</v>
      </c>
      <c r="B123" s="32"/>
      <c r="C123" s="67">
        <v>-15440000</v>
      </c>
      <c r="D123" s="38"/>
      <c r="E123" s="37"/>
      <c r="F123" s="37"/>
      <c r="G123" s="37"/>
      <c r="H123" s="13"/>
      <c r="I123" s="218"/>
    </row>
    <row r="124" spans="1:9" ht="15.75">
      <c r="A124" s="28" t="s">
        <v>14</v>
      </c>
      <c r="B124" s="32"/>
      <c r="C124" s="194" t="s">
        <v>105</v>
      </c>
      <c r="D124" s="38"/>
      <c r="E124" s="37"/>
      <c r="F124" s="37"/>
      <c r="G124" s="37"/>
      <c r="H124" s="13"/>
      <c r="I124" s="218"/>
    </row>
    <row r="125" spans="1:9" ht="15.75">
      <c r="A125" s="28" t="s">
        <v>37</v>
      </c>
      <c r="B125" s="32"/>
      <c r="C125" s="67"/>
      <c r="D125" s="38"/>
      <c r="E125" s="37"/>
      <c r="F125" s="37"/>
      <c r="G125" s="37"/>
      <c r="H125" s="13"/>
      <c r="I125" s="218"/>
    </row>
    <row r="126" spans="1:9" ht="15.75">
      <c r="A126" s="28" t="s">
        <v>34</v>
      </c>
      <c r="B126" s="32"/>
      <c r="C126" s="67"/>
      <c r="D126" s="38"/>
      <c r="E126" s="37"/>
      <c r="F126" s="37"/>
      <c r="G126" s="37"/>
      <c r="H126" s="13"/>
      <c r="I126" s="218"/>
    </row>
    <row r="127" spans="1:9" ht="15.75">
      <c r="A127" s="42" t="s">
        <v>48</v>
      </c>
      <c r="B127" s="34"/>
      <c r="C127" s="66"/>
      <c r="D127" s="60"/>
      <c r="E127" s="55"/>
      <c r="F127" s="55"/>
      <c r="G127" s="55"/>
      <c r="H127" s="18"/>
      <c r="I127" s="219"/>
    </row>
    <row r="128" spans="1:9" ht="15.75">
      <c r="A128" s="50" t="s">
        <v>91</v>
      </c>
      <c r="B128" s="56" t="s">
        <v>131</v>
      </c>
      <c r="C128" s="68">
        <v>15000000</v>
      </c>
      <c r="D128" s="59" t="s">
        <v>10</v>
      </c>
      <c r="E128" s="20">
        <v>38018</v>
      </c>
      <c r="F128" s="20" t="s">
        <v>10</v>
      </c>
      <c r="G128" s="20" t="s">
        <v>10</v>
      </c>
      <c r="H128" s="17" t="s">
        <v>10</v>
      </c>
      <c r="I128" s="217"/>
    </row>
    <row r="129" spans="1:9" ht="15.75">
      <c r="A129" s="28" t="s">
        <v>184</v>
      </c>
      <c r="B129" s="35"/>
      <c r="C129" s="67">
        <v>-15000000</v>
      </c>
      <c r="D129" s="38"/>
      <c r="E129" s="37"/>
      <c r="F129" s="37"/>
      <c r="G129" s="37"/>
      <c r="H129" s="13"/>
      <c r="I129" s="218"/>
    </row>
    <row r="130" spans="1:9" ht="15.75">
      <c r="A130" s="28" t="s">
        <v>19</v>
      </c>
      <c r="B130" s="35"/>
      <c r="C130" s="67"/>
      <c r="D130" s="38"/>
      <c r="E130" s="37"/>
      <c r="F130" s="37"/>
      <c r="G130" s="37"/>
      <c r="H130" s="13"/>
      <c r="I130" s="218"/>
    </row>
    <row r="131" spans="1:9" ht="15.75">
      <c r="A131" s="28" t="s">
        <v>16</v>
      </c>
      <c r="B131" s="35"/>
      <c r="C131" s="67"/>
      <c r="D131" s="38"/>
      <c r="E131" s="37"/>
      <c r="F131" s="37"/>
      <c r="G131" s="37"/>
      <c r="H131" s="13"/>
      <c r="I131" s="218"/>
    </row>
    <row r="132" spans="1:9" ht="15.75">
      <c r="A132" s="28" t="s">
        <v>5</v>
      </c>
      <c r="B132" s="35"/>
      <c r="C132" s="67"/>
      <c r="D132" s="38"/>
      <c r="E132" s="37"/>
      <c r="F132" s="37"/>
      <c r="G132" s="37"/>
      <c r="H132" s="13"/>
      <c r="I132" s="218"/>
    </row>
    <row r="133" spans="1:9" ht="15.75">
      <c r="A133" s="28" t="s">
        <v>4</v>
      </c>
      <c r="B133" s="35"/>
      <c r="C133" s="67"/>
      <c r="D133" s="38"/>
      <c r="E133" s="37"/>
      <c r="F133" s="37"/>
      <c r="G133" s="37"/>
      <c r="H133" s="13"/>
      <c r="I133" s="218"/>
    </row>
    <row r="134" spans="1:9" ht="15.75">
      <c r="A134" s="50" t="s">
        <v>107</v>
      </c>
      <c r="B134" s="56" t="s">
        <v>110</v>
      </c>
      <c r="C134" s="68">
        <v>2980000</v>
      </c>
      <c r="D134" s="227" t="s">
        <v>207</v>
      </c>
      <c r="E134" s="227" t="s">
        <v>196</v>
      </c>
      <c r="F134" s="227" t="s">
        <v>207</v>
      </c>
      <c r="G134" s="20">
        <v>38600</v>
      </c>
      <c r="H134" s="59">
        <v>39417</v>
      </c>
      <c r="I134" s="217"/>
    </row>
    <row r="135" spans="1:9" ht="15.75">
      <c r="A135" s="28" t="s">
        <v>185</v>
      </c>
      <c r="B135" s="35"/>
      <c r="C135" s="67">
        <v>-2200000</v>
      </c>
      <c r="D135" s="228"/>
      <c r="E135" s="228"/>
      <c r="F135" s="228"/>
      <c r="G135" s="37"/>
      <c r="H135" s="38"/>
      <c r="I135" s="218"/>
    </row>
    <row r="136" spans="1:9" ht="15.75">
      <c r="A136" s="28" t="s">
        <v>15</v>
      </c>
      <c r="B136" s="35"/>
      <c r="C136" s="67"/>
      <c r="D136" s="228"/>
      <c r="E136" s="228"/>
      <c r="F136" s="228"/>
      <c r="G136" s="37"/>
      <c r="H136" s="38"/>
      <c r="I136" s="218"/>
    </row>
    <row r="137" spans="1:9" ht="15.75">
      <c r="A137" s="28" t="s">
        <v>16</v>
      </c>
      <c r="B137" s="35"/>
      <c r="C137" s="67"/>
      <c r="D137" s="228"/>
      <c r="E137" s="228"/>
      <c r="F137" s="228"/>
      <c r="G137" s="37"/>
      <c r="H137" s="38"/>
      <c r="I137" s="218"/>
    </row>
    <row r="138" spans="1:9" ht="15.75">
      <c r="A138" s="28" t="s">
        <v>5</v>
      </c>
      <c r="B138" s="35"/>
      <c r="C138" s="67"/>
      <c r="D138" s="228"/>
      <c r="E138" s="228"/>
      <c r="F138" s="228"/>
      <c r="G138" s="37"/>
      <c r="H138" s="38"/>
      <c r="I138" s="218"/>
    </row>
    <row r="139" spans="1:9" ht="15.75">
      <c r="A139" s="42" t="s">
        <v>4</v>
      </c>
      <c r="B139" s="43"/>
      <c r="C139" s="66"/>
      <c r="D139" s="229"/>
      <c r="E139" s="229"/>
      <c r="F139" s="229"/>
      <c r="G139" s="55"/>
      <c r="H139" s="60"/>
      <c r="I139" s="219"/>
    </row>
    <row r="140" spans="1:9" ht="15.75">
      <c r="A140" s="50" t="s">
        <v>82</v>
      </c>
      <c r="B140" s="56" t="s">
        <v>111</v>
      </c>
      <c r="C140" s="68">
        <v>43383849</v>
      </c>
      <c r="D140" s="59">
        <v>37165</v>
      </c>
      <c r="E140" s="20">
        <v>36892</v>
      </c>
      <c r="F140" s="20">
        <v>37288</v>
      </c>
      <c r="G140" s="20">
        <v>37653</v>
      </c>
      <c r="H140" s="59">
        <v>38961</v>
      </c>
      <c r="I140" s="217"/>
    </row>
    <row r="141" spans="1:9" ht="15.75">
      <c r="A141" s="28" t="s">
        <v>26</v>
      </c>
      <c r="B141" s="35"/>
      <c r="C141" s="67">
        <v>-43383849</v>
      </c>
      <c r="D141" s="38"/>
      <c r="E141" s="37"/>
      <c r="F141" s="37"/>
      <c r="G141" s="37"/>
      <c r="H141" s="38"/>
      <c r="I141" s="218"/>
    </row>
    <row r="142" spans="1:9" ht="15.75">
      <c r="A142" s="28" t="s">
        <v>15</v>
      </c>
      <c r="B142" s="35"/>
      <c r="C142" s="67" t="s">
        <v>96</v>
      </c>
      <c r="D142" s="38"/>
      <c r="E142" s="37"/>
      <c r="F142" s="37"/>
      <c r="G142" s="37"/>
      <c r="H142" s="38"/>
      <c r="I142" s="218"/>
    </row>
    <row r="143" spans="1:9" ht="15.75">
      <c r="A143" s="28" t="s">
        <v>27</v>
      </c>
      <c r="B143" s="35"/>
      <c r="C143" s="67"/>
      <c r="D143" s="38"/>
      <c r="E143" s="37"/>
      <c r="F143" s="37"/>
      <c r="G143" s="37"/>
      <c r="H143" s="38"/>
      <c r="I143" s="218"/>
    </row>
    <row r="144" spans="1:9" ht="15.75">
      <c r="A144" s="28" t="s">
        <v>30</v>
      </c>
      <c r="B144" s="35"/>
      <c r="C144" s="67"/>
      <c r="D144" s="38"/>
      <c r="E144" s="37"/>
      <c r="F144" s="37"/>
      <c r="G144" s="37"/>
      <c r="H144" s="38"/>
      <c r="I144" s="218"/>
    </row>
    <row r="145" spans="1:9" ht="15.75">
      <c r="A145" s="29" t="s">
        <v>15</v>
      </c>
      <c r="B145" s="158"/>
      <c r="C145" s="160"/>
      <c r="D145" s="161"/>
      <c r="E145" s="64"/>
      <c r="F145" s="64"/>
      <c r="G145" s="64"/>
      <c r="H145" s="161"/>
      <c r="I145" s="236"/>
    </row>
    <row r="146" spans="1:9" ht="13.5" customHeight="1">
      <c r="A146" s="1"/>
      <c r="B146" s="162"/>
      <c r="C146" s="163"/>
      <c r="D146" s="38"/>
      <c r="E146" s="38"/>
      <c r="F146" s="38"/>
      <c r="G146" s="38"/>
      <c r="H146" s="38"/>
      <c r="I146" s="103"/>
    </row>
    <row r="147" spans="1:9" ht="15.75">
      <c r="A147" s="49" t="s">
        <v>43</v>
      </c>
      <c r="B147" s="164"/>
      <c r="C147" s="165"/>
      <c r="D147" s="164"/>
      <c r="E147" s="164"/>
      <c r="F147" s="164"/>
      <c r="G147" s="164"/>
      <c r="H147" s="164"/>
      <c r="I147" s="40"/>
    </row>
    <row r="148" spans="1:9" ht="15.75">
      <c r="A148" s="44" t="s">
        <v>70</v>
      </c>
      <c r="B148" s="45" t="s">
        <v>133</v>
      </c>
      <c r="C148" s="67">
        <v>55000000</v>
      </c>
      <c r="D148" s="100">
        <v>38261</v>
      </c>
      <c r="E148" s="166">
        <v>38261</v>
      </c>
      <c r="F148" s="37">
        <v>38777</v>
      </c>
      <c r="G148" s="100" t="s">
        <v>10</v>
      </c>
      <c r="H148" s="37" t="s">
        <v>10</v>
      </c>
      <c r="I148" s="232"/>
    </row>
    <row r="149" spans="1:9" ht="15.75">
      <c r="A149" s="28" t="s">
        <v>71</v>
      </c>
      <c r="B149" s="35"/>
      <c r="C149" s="67">
        <v>-70700000</v>
      </c>
      <c r="D149" s="38"/>
      <c r="E149" s="37"/>
      <c r="F149" s="37"/>
      <c r="G149" s="37"/>
      <c r="H149" s="38"/>
      <c r="I149" s="218"/>
    </row>
    <row r="150" spans="1:9" ht="15.75">
      <c r="A150" s="28" t="s">
        <v>72</v>
      </c>
      <c r="B150" s="35"/>
      <c r="C150" s="67"/>
      <c r="D150" s="38"/>
      <c r="E150" s="37"/>
      <c r="F150" s="37"/>
      <c r="G150" s="37"/>
      <c r="H150" s="38"/>
      <c r="I150" s="218"/>
    </row>
    <row r="151" spans="1:9" ht="15.75">
      <c r="A151" s="28" t="s">
        <v>16</v>
      </c>
      <c r="B151" s="35"/>
      <c r="C151" s="67"/>
      <c r="D151" s="38"/>
      <c r="E151" s="37"/>
      <c r="F151" s="37"/>
      <c r="G151" s="37"/>
      <c r="H151" s="38"/>
      <c r="I151" s="218"/>
    </row>
    <row r="152" spans="1:9" ht="15.75">
      <c r="A152" s="28" t="s">
        <v>5</v>
      </c>
      <c r="B152" s="35"/>
      <c r="C152" s="67"/>
      <c r="D152" s="38"/>
      <c r="E152" s="37"/>
      <c r="F152" s="37"/>
      <c r="G152" s="37"/>
      <c r="H152" s="38"/>
      <c r="I152" s="218"/>
    </row>
    <row r="153" spans="1:9" ht="13.5" customHeight="1">
      <c r="A153" s="28" t="s">
        <v>4</v>
      </c>
      <c r="B153" s="35"/>
      <c r="C153" s="67"/>
      <c r="D153" s="38"/>
      <c r="E153" s="37"/>
      <c r="F153" s="37"/>
      <c r="G153" s="37"/>
      <c r="H153" s="38"/>
      <c r="I153" s="219"/>
    </row>
    <row r="154" spans="1:9" ht="15.75">
      <c r="A154" s="51" t="s">
        <v>144</v>
      </c>
      <c r="B154" s="99" t="s">
        <v>225</v>
      </c>
      <c r="C154" s="68">
        <v>78000000</v>
      </c>
      <c r="D154" s="20">
        <v>38596</v>
      </c>
      <c r="E154" s="20">
        <v>38687</v>
      </c>
      <c r="F154" s="20">
        <v>38838</v>
      </c>
      <c r="G154" s="20" t="s">
        <v>10</v>
      </c>
      <c r="H154" s="20" t="s">
        <v>10</v>
      </c>
      <c r="I154" s="217"/>
    </row>
    <row r="155" spans="1:9" ht="15.75">
      <c r="A155" s="44" t="s">
        <v>230</v>
      </c>
      <c r="B155" s="45" t="s">
        <v>226</v>
      </c>
      <c r="C155" s="67">
        <v>0</v>
      </c>
      <c r="D155" s="37"/>
      <c r="E155" s="37"/>
      <c r="F155" s="37"/>
      <c r="G155" s="37"/>
      <c r="H155" s="37"/>
      <c r="I155" s="218"/>
    </row>
    <row r="156" spans="1:9" ht="15.75">
      <c r="A156" s="44" t="s">
        <v>231</v>
      </c>
      <c r="B156" s="45"/>
      <c r="C156" s="67"/>
      <c r="D156" s="37"/>
      <c r="E156" s="37"/>
      <c r="F156" s="37"/>
      <c r="G156" s="37"/>
      <c r="H156" s="37"/>
      <c r="I156" s="218"/>
    </row>
    <row r="157" spans="1:9" ht="15.75">
      <c r="A157" s="44" t="s">
        <v>16</v>
      </c>
      <c r="B157" s="45"/>
      <c r="C157" s="67"/>
      <c r="D157" s="37"/>
      <c r="E157" s="37"/>
      <c r="F157" s="37"/>
      <c r="G157" s="37"/>
      <c r="H157" s="37"/>
      <c r="I157" s="218"/>
    </row>
    <row r="158" spans="1:9" ht="15.75">
      <c r="A158" s="44" t="s">
        <v>5</v>
      </c>
      <c r="B158" s="45"/>
      <c r="C158" s="67"/>
      <c r="D158" s="37"/>
      <c r="E158" s="37"/>
      <c r="F158" s="37"/>
      <c r="G158" s="37"/>
      <c r="H158" s="37"/>
      <c r="I158" s="218"/>
    </row>
    <row r="159" spans="1:9" ht="15.75">
      <c r="A159" s="46" t="s">
        <v>4</v>
      </c>
      <c r="B159" s="47"/>
      <c r="C159" s="66"/>
      <c r="D159" s="37"/>
      <c r="E159" s="55"/>
      <c r="F159" s="55"/>
      <c r="G159" s="55"/>
      <c r="H159" s="55"/>
      <c r="I159" s="219"/>
    </row>
    <row r="160" spans="1:9" ht="15.75" customHeight="1">
      <c r="A160" s="51" t="s">
        <v>44</v>
      </c>
      <c r="B160" s="99" t="s">
        <v>93</v>
      </c>
      <c r="C160" s="68">
        <f>89600000+9600000</f>
        <v>99200000</v>
      </c>
      <c r="D160" s="20">
        <v>37043</v>
      </c>
      <c r="E160" s="20">
        <v>36678</v>
      </c>
      <c r="F160" s="167">
        <v>37377</v>
      </c>
      <c r="G160" s="20">
        <v>37622</v>
      </c>
      <c r="H160" s="70" t="s">
        <v>139</v>
      </c>
      <c r="I160" s="217"/>
    </row>
    <row r="161" spans="1:9" ht="15.75">
      <c r="A161" s="104" t="s">
        <v>45</v>
      </c>
      <c r="B161" s="108" t="s">
        <v>94</v>
      </c>
      <c r="C161" s="105">
        <v>-89600000</v>
      </c>
      <c r="D161" s="106"/>
      <c r="E161" s="106"/>
      <c r="F161" s="168"/>
      <c r="G161" s="106"/>
      <c r="H161" s="106" t="s">
        <v>140</v>
      </c>
      <c r="I161" s="218"/>
    </row>
    <row r="162" spans="1:9" ht="15.75">
      <c r="A162" s="104" t="s">
        <v>22</v>
      </c>
      <c r="B162" s="108"/>
      <c r="C162" s="105"/>
      <c r="D162" s="223"/>
      <c r="E162" s="223"/>
      <c r="F162" s="269"/>
      <c r="G162" s="106"/>
      <c r="H162" s="223"/>
      <c r="I162" s="218"/>
    </row>
    <row r="163" spans="1:9" ht="15.75">
      <c r="A163" s="104" t="s">
        <v>46</v>
      </c>
      <c r="B163" s="108"/>
      <c r="C163" s="105"/>
      <c r="D163" s="224"/>
      <c r="E163" s="223"/>
      <c r="F163" s="269"/>
      <c r="G163" s="106"/>
      <c r="H163" s="223"/>
      <c r="I163" s="218"/>
    </row>
    <row r="164" spans="1:9" ht="15.75">
      <c r="A164" s="104" t="s">
        <v>47</v>
      </c>
      <c r="B164" s="108"/>
      <c r="C164" s="105"/>
      <c r="D164" s="106"/>
      <c r="E164" s="106"/>
      <c r="F164" s="169"/>
      <c r="G164" s="106"/>
      <c r="H164" s="108"/>
      <c r="I164" s="218"/>
    </row>
    <row r="165" spans="1:9" ht="15.75">
      <c r="A165" s="107" t="s">
        <v>67</v>
      </c>
      <c r="B165" s="170"/>
      <c r="C165" s="171"/>
      <c r="D165" s="151"/>
      <c r="E165" s="151"/>
      <c r="F165" s="172"/>
      <c r="G165" s="151"/>
      <c r="H165" s="151"/>
      <c r="I165" s="219"/>
    </row>
    <row r="166" spans="1:9" ht="15.75">
      <c r="A166" s="51" t="s">
        <v>228</v>
      </c>
      <c r="B166" s="270" t="s">
        <v>229</v>
      </c>
      <c r="C166" s="105">
        <v>4000000</v>
      </c>
      <c r="D166" s="227" t="s">
        <v>207</v>
      </c>
      <c r="E166" s="227" t="s">
        <v>196</v>
      </c>
      <c r="F166" s="227" t="s">
        <v>207</v>
      </c>
      <c r="G166" s="106" t="s">
        <v>10</v>
      </c>
      <c r="H166" s="106" t="s">
        <v>10</v>
      </c>
      <c r="I166" s="217"/>
    </row>
    <row r="167" spans="1:9" ht="15.75">
      <c r="A167" s="104" t="s">
        <v>234</v>
      </c>
      <c r="B167" s="224"/>
      <c r="C167" s="105">
        <v>0</v>
      </c>
      <c r="D167" s="228"/>
      <c r="E167" s="228"/>
      <c r="F167" s="228"/>
      <c r="G167" s="106"/>
      <c r="H167" s="106"/>
      <c r="I167" s="218"/>
    </row>
    <row r="168" spans="1:9" ht="15.75">
      <c r="A168" s="104" t="s">
        <v>68</v>
      </c>
      <c r="B168" s="224"/>
      <c r="C168" s="105"/>
      <c r="D168" s="228"/>
      <c r="E168" s="228"/>
      <c r="F168" s="228"/>
      <c r="G168" s="106"/>
      <c r="H168" s="106"/>
      <c r="I168" s="218"/>
    </row>
    <row r="169" spans="1:9" ht="15.75">
      <c r="A169" s="104" t="s">
        <v>49</v>
      </c>
      <c r="B169" s="224"/>
      <c r="C169" s="105"/>
      <c r="D169" s="228"/>
      <c r="E169" s="228"/>
      <c r="F169" s="228"/>
      <c r="G169" s="106"/>
      <c r="H169" s="106"/>
      <c r="I169" s="218"/>
    </row>
    <row r="170" spans="1:9" ht="15.75">
      <c r="A170" s="104" t="s">
        <v>52</v>
      </c>
      <c r="B170" s="224"/>
      <c r="C170" s="105"/>
      <c r="D170" s="228"/>
      <c r="E170" s="228"/>
      <c r="F170" s="228"/>
      <c r="G170" s="106"/>
      <c r="H170" s="106"/>
      <c r="I170" s="218"/>
    </row>
    <row r="171" spans="1:9" ht="15.75">
      <c r="A171" s="107" t="s">
        <v>68</v>
      </c>
      <c r="B171" s="271"/>
      <c r="C171" s="105"/>
      <c r="D171" s="229"/>
      <c r="E171" s="229"/>
      <c r="F171" s="229"/>
      <c r="G171" s="106"/>
      <c r="H171" s="106"/>
      <c r="I171" s="219"/>
    </row>
    <row r="172" spans="1:9" ht="15.75" customHeight="1">
      <c r="A172" s="51" t="s">
        <v>189</v>
      </c>
      <c r="B172" s="220" t="s">
        <v>227</v>
      </c>
      <c r="C172" s="68">
        <v>15000000</v>
      </c>
      <c r="D172" s="20">
        <v>38661</v>
      </c>
      <c r="E172" s="20">
        <v>38657</v>
      </c>
      <c r="F172" s="167">
        <v>38777</v>
      </c>
      <c r="G172" s="20" t="s">
        <v>10</v>
      </c>
      <c r="H172" s="20" t="s">
        <v>10</v>
      </c>
      <c r="I172" s="217"/>
    </row>
    <row r="173" spans="1:9" ht="15.75">
      <c r="A173" s="44" t="s">
        <v>204</v>
      </c>
      <c r="B173" s="221"/>
      <c r="C173" s="67">
        <v>-30000000</v>
      </c>
      <c r="D173" s="37"/>
      <c r="E173" s="37"/>
      <c r="F173" s="173"/>
      <c r="G173" s="174"/>
      <c r="H173" s="174"/>
      <c r="I173" s="218"/>
    </row>
    <row r="174" spans="1:9" ht="15.75">
      <c r="A174" s="44" t="s">
        <v>205</v>
      </c>
      <c r="B174" s="221"/>
      <c r="C174" s="175"/>
      <c r="D174" s="225"/>
      <c r="E174" s="225"/>
      <c r="F174" s="266"/>
      <c r="G174" s="174"/>
      <c r="H174" s="267"/>
      <c r="I174" s="218"/>
    </row>
    <row r="175" spans="1:9" ht="15.75">
      <c r="A175" s="44" t="s">
        <v>16</v>
      </c>
      <c r="B175" s="221"/>
      <c r="C175" s="175"/>
      <c r="D175" s="226"/>
      <c r="E175" s="225"/>
      <c r="F175" s="266"/>
      <c r="G175" s="174"/>
      <c r="H175" s="267"/>
      <c r="I175" s="218"/>
    </row>
    <row r="176" spans="1:9" ht="15.75">
      <c r="A176" s="44" t="s">
        <v>5</v>
      </c>
      <c r="B176" s="221"/>
      <c r="C176" s="175"/>
      <c r="D176" s="37"/>
      <c r="E176" s="37"/>
      <c r="F176" s="176"/>
      <c r="G176" s="174"/>
      <c r="H176" s="177"/>
      <c r="I176" s="218"/>
    </row>
    <row r="177" spans="1:9" ht="15.75">
      <c r="A177" s="46" t="s">
        <v>4</v>
      </c>
      <c r="B177" s="222"/>
      <c r="C177" s="178"/>
      <c r="D177" s="64"/>
      <c r="E177" s="64"/>
      <c r="F177" s="179"/>
      <c r="G177" s="180"/>
      <c r="H177" s="180"/>
      <c r="I177" s="219"/>
    </row>
    <row r="178" spans="1:9" ht="15.75" hidden="1">
      <c r="A178" s="104" t="s">
        <v>5</v>
      </c>
      <c r="B178" s="108"/>
      <c r="C178" s="105"/>
      <c r="D178" s="106"/>
      <c r="E178" s="106"/>
      <c r="F178" s="106"/>
      <c r="G178" s="106"/>
      <c r="H178" s="106"/>
      <c r="I178" s="243"/>
    </row>
    <row r="179" spans="1:9" ht="15.75" hidden="1">
      <c r="A179" s="109" t="s">
        <v>4</v>
      </c>
      <c r="B179" s="110"/>
      <c r="C179" s="181"/>
      <c r="D179" s="111"/>
      <c r="E179" s="111"/>
      <c r="F179" s="111"/>
      <c r="G179" s="111"/>
      <c r="H179" s="111"/>
      <c r="I179" s="159"/>
    </row>
    <row r="180" spans="1:9" ht="15.75">
      <c r="A180" s="112"/>
      <c r="B180" s="182"/>
      <c r="C180" s="183"/>
      <c r="D180" s="184"/>
      <c r="E180" s="184"/>
      <c r="F180" s="184"/>
      <c r="G180" s="184"/>
      <c r="H180" s="184"/>
      <c r="I180" s="112"/>
    </row>
    <row r="181" spans="1:9" ht="15.75" hidden="1">
      <c r="A181" s="113"/>
      <c r="B181" s="185"/>
      <c r="C181" s="186"/>
      <c r="D181" s="187"/>
      <c r="E181" s="187"/>
      <c r="F181" s="187"/>
      <c r="G181" s="187"/>
      <c r="H181" s="187"/>
      <c r="I181" s="114"/>
    </row>
    <row r="182" spans="1:9" ht="15.75">
      <c r="A182" s="48" t="s">
        <v>62</v>
      </c>
      <c r="B182" s="188"/>
      <c r="C182" s="189"/>
      <c r="D182" s="188"/>
      <c r="E182" s="188"/>
      <c r="F182" s="188"/>
      <c r="G182" s="188"/>
      <c r="H182" s="188"/>
      <c r="I182" s="115"/>
    </row>
    <row r="183" spans="1:9" ht="15.75">
      <c r="A183" s="22" t="s">
        <v>190</v>
      </c>
      <c r="B183" s="45"/>
      <c r="C183" s="67">
        <v>6500000</v>
      </c>
      <c r="D183" s="37">
        <v>37561</v>
      </c>
      <c r="E183" s="37">
        <v>36831</v>
      </c>
      <c r="F183" s="20">
        <v>38718</v>
      </c>
      <c r="G183" s="37" t="s">
        <v>10</v>
      </c>
      <c r="H183" s="37" t="s">
        <v>10</v>
      </c>
      <c r="I183" s="232"/>
    </row>
    <row r="184" spans="1:9" ht="15.75">
      <c r="A184" s="22" t="s">
        <v>50</v>
      </c>
      <c r="B184" s="45"/>
      <c r="C184" s="67">
        <v>-7133000</v>
      </c>
      <c r="D184" s="37"/>
      <c r="E184" s="37"/>
      <c r="F184" s="37"/>
      <c r="G184" s="37"/>
      <c r="H184" s="37"/>
      <c r="I184" s="218"/>
    </row>
    <row r="185" spans="1:9" ht="15.75">
      <c r="A185" s="22" t="s">
        <v>15</v>
      </c>
      <c r="B185" s="45"/>
      <c r="C185" s="230" t="s">
        <v>215</v>
      </c>
      <c r="D185" s="37"/>
      <c r="E185" s="37"/>
      <c r="F185" s="37"/>
      <c r="G185" s="37"/>
      <c r="H185" s="37"/>
      <c r="I185" s="218"/>
    </row>
    <row r="186" spans="1:9" ht="15.75">
      <c r="A186" s="22" t="s">
        <v>51</v>
      </c>
      <c r="B186" s="45"/>
      <c r="C186" s="231"/>
      <c r="D186" s="37"/>
      <c r="E186" s="37"/>
      <c r="F186" s="37"/>
      <c r="G186" s="37"/>
      <c r="H186" s="37"/>
      <c r="I186" s="218"/>
    </row>
    <row r="187" spans="1:9" ht="15.75">
      <c r="A187" s="22" t="s">
        <v>52</v>
      </c>
      <c r="B187" s="45"/>
      <c r="C187" s="67"/>
      <c r="D187" s="37"/>
      <c r="E187" s="37"/>
      <c r="F187" s="37"/>
      <c r="G187" s="37"/>
      <c r="H187" s="37"/>
      <c r="I187" s="218"/>
    </row>
    <row r="188" spans="1:9" ht="15.75">
      <c r="A188" s="22" t="s">
        <v>68</v>
      </c>
      <c r="B188" s="45"/>
      <c r="C188" s="67"/>
      <c r="D188" s="37"/>
      <c r="E188" s="37"/>
      <c r="F188" s="55"/>
      <c r="G188" s="37"/>
      <c r="H188" s="37"/>
      <c r="I188" s="219"/>
    </row>
    <row r="189" spans="1:9" ht="15.75">
      <c r="A189" s="95" t="s">
        <v>216</v>
      </c>
      <c r="B189" s="56" t="s">
        <v>223</v>
      </c>
      <c r="C189" s="68">
        <f>7475000+4000000</f>
        <v>11475000</v>
      </c>
      <c r="D189" s="59">
        <v>37742</v>
      </c>
      <c r="E189" s="20">
        <v>38231</v>
      </c>
      <c r="F189" s="20">
        <v>38838</v>
      </c>
      <c r="G189" s="167" t="s">
        <v>10</v>
      </c>
      <c r="H189" s="59" t="s">
        <v>10</v>
      </c>
      <c r="I189" s="217"/>
    </row>
    <row r="190" spans="1:9" ht="15.75">
      <c r="A190" s="12" t="s">
        <v>53</v>
      </c>
      <c r="B190" s="35" t="s">
        <v>224</v>
      </c>
      <c r="C190" s="67">
        <f>-7475000-4000000</f>
        <v>-11475000</v>
      </c>
      <c r="D190" s="38"/>
      <c r="E190" s="37"/>
      <c r="F190" s="37"/>
      <c r="G190" s="100"/>
      <c r="H190" s="38"/>
      <c r="I190" s="218"/>
    </row>
    <row r="191" spans="1:9" ht="15.75">
      <c r="A191" s="12" t="s">
        <v>15</v>
      </c>
      <c r="B191" s="35"/>
      <c r="C191" s="230" t="s">
        <v>212</v>
      </c>
      <c r="D191" s="38"/>
      <c r="E191" s="37"/>
      <c r="F191" s="37"/>
      <c r="G191" s="37"/>
      <c r="H191" s="38"/>
      <c r="I191" s="218"/>
    </row>
    <row r="192" spans="1:9" ht="15.75">
      <c r="A192" s="12" t="s">
        <v>54</v>
      </c>
      <c r="B192" s="35"/>
      <c r="C192" s="231"/>
      <c r="D192" s="38"/>
      <c r="E192" s="37"/>
      <c r="F192" s="37"/>
      <c r="G192" s="37"/>
      <c r="H192" s="38"/>
      <c r="I192" s="218"/>
    </row>
    <row r="193" spans="1:9" ht="15.75">
      <c r="A193" s="12" t="s">
        <v>34</v>
      </c>
      <c r="B193" s="35"/>
      <c r="C193" s="67"/>
      <c r="D193" s="38"/>
      <c r="E193" s="37"/>
      <c r="F193" s="37"/>
      <c r="G193" s="37"/>
      <c r="H193" s="38"/>
      <c r="I193" s="218"/>
    </row>
    <row r="194" spans="1:9" ht="15.75">
      <c r="A194" s="116" t="s">
        <v>48</v>
      </c>
      <c r="B194" s="43"/>
      <c r="C194" s="66"/>
      <c r="D194" s="60"/>
      <c r="E194" s="55"/>
      <c r="F194" s="55"/>
      <c r="G194" s="55"/>
      <c r="H194" s="60"/>
      <c r="I194" s="219"/>
    </row>
    <row r="195" spans="1:9" ht="15.75">
      <c r="A195" s="95" t="s">
        <v>89</v>
      </c>
      <c r="B195" s="220" t="s">
        <v>141</v>
      </c>
      <c r="C195" s="68">
        <v>2000000</v>
      </c>
      <c r="D195" s="227" t="s">
        <v>211</v>
      </c>
      <c r="E195" s="227" t="s">
        <v>196</v>
      </c>
      <c r="F195" s="20">
        <v>38718</v>
      </c>
      <c r="G195" s="20" t="s">
        <v>10</v>
      </c>
      <c r="H195" s="59" t="s">
        <v>10</v>
      </c>
      <c r="I195" s="242"/>
    </row>
    <row r="196" spans="1:9" ht="15.75">
      <c r="A196" s="28" t="s">
        <v>220</v>
      </c>
      <c r="B196" s="221"/>
      <c r="C196" s="67">
        <v>-2000000</v>
      </c>
      <c r="D196" s="228"/>
      <c r="E196" s="228"/>
      <c r="F196" s="37"/>
      <c r="G196" s="37"/>
      <c r="H196" s="38"/>
      <c r="I196" s="218"/>
    </row>
    <row r="197" spans="1:9" ht="15.75">
      <c r="A197" s="28" t="s">
        <v>221</v>
      </c>
      <c r="B197" s="221"/>
      <c r="C197" s="67"/>
      <c r="D197" s="228"/>
      <c r="E197" s="228"/>
      <c r="F197" s="37"/>
      <c r="G197" s="37"/>
      <c r="H197" s="38"/>
      <c r="I197" s="218"/>
    </row>
    <row r="198" spans="1:9" ht="15.75">
      <c r="A198" s="28" t="s">
        <v>16</v>
      </c>
      <c r="B198" s="221"/>
      <c r="C198" s="67"/>
      <c r="D198" s="228"/>
      <c r="E198" s="228"/>
      <c r="F198" s="37"/>
      <c r="G198" s="37"/>
      <c r="H198" s="38"/>
      <c r="I198" s="218"/>
    </row>
    <row r="199" spans="1:9" ht="15.75">
      <c r="A199" s="28" t="s">
        <v>5</v>
      </c>
      <c r="B199" s="221"/>
      <c r="C199" s="67"/>
      <c r="D199" s="228"/>
      <c r="E199" s="228"/>
      <c r="F199" s="37"/>
      <c r="G199" s="37"/>
      <c r="H199" s="38"/>
      <c r="I199" s="218"/>
    </row>
    <row r="200" spans="1:9" ht="15.75">
      <c r="A200" s="42" t="s">
        <v>4</v>
      </c>
      <c r="B200" s="222"/>
      <c r="C200" s="66"/>
      <c r="D200" s="229"/>
      <c r="E200" s="229"/>
      <c r="F200" s="55"/>
      <c r="G200" s="55"/>
      <c r="H200" s="60"/>
      <c r="I200" s="219"/>
    </row>
    <row r="201" spans="1:9" ht="15.75">
      <c r="A201" s="95" t="s">
        <v>55</v>
      </c>
      <c r="B201" s="99" t="s">
        <v>191</v>
      </c>
      <c r="C201" s="68">
        <v>7185000</v>
      </c>
      <c r="D201" s="59">
        <v>37742</v>
      </c>
      <c r="E201" s="20">
        <v>37803</v>
      </c>
      <c r="F201" s="20">
        <v>38018</v>
      </c>
      <c r="G201" s="20">
        <v>38200</v>
      </c>
      <c r="H201" s="59">
        <v>38777</v>
      </c>
      <c r="I201" s="57"/>
    </row>
    <row r="202" spans="1:9" ht="15.75">
      <c r="A202" s="12" t="s">
        <v>56</v>
      </c>
      <c r="B202" s="177"/>
      <c r="C202" s="67">
        <v>-7185000</v>
      </c>
      <c r="D202" s="38"/>
      <c r="E202" s="37"/>
      <c r="F202" s="37"/>
      <c r="G202" s="37"/>
      <c r="H202" s="38"/>
      <c r="I202" s="15"/>
    </row>
    <row r="203" spans="1:9" ht="15.75">
      <c r="A203" s="12" t="s">
        <v>57</v>
      </c>
      <c r="B203" s="190"/>
      <c r="C203" s="67"/>
      <c r="D203" s="38"/>
      <c r="E203" s="37"/>
      <c r="F203" s="37"/>
      <c r="G203" s="37"/>
      <c r="H203" s="38"/>
      <c r="I203" s="15"/>
    </row>
    <row r="204" spans="1:9" ht="15.75">
      <c r="A204" s="12" t="s">
        <v>58</v>
      </c>
      <c r="B204" s="35"/>
      <c r="C204" s="67"/>
      <c r="D204" s="38"/>
      <c r="E204" s="37"/>
      <c r="F204" s="37"/>
      <c r="G204" s="37"/>
      <c r="H204" s="38"/>
      <c r="I204" s="15"/>
    </row>
    <row r="205" spans="1:9" ht="15.75">
      <c r="A205" s="12" t="s">
        <v>59</v>
      </c>
      <c r="B205" s="32"/>
      <c r="C205" s="67"/>
      <c r="D205" s="38"/>
      <c r="E205" s="37"/>
      <c r="F205" s="37"/>
      <c r="G205" s="37"/>
      <c r="H205" s="13"/>
      <c r="I205" s="15"/>
    </row>
    <row r="206" spans="1:9" ht="15" customHeight="1">
      <c r="A206" s="12" t="s">
        <v>69</v>
      </c>
      <c r="B206" s="32"/>
      <c r="C206" s="67"/>
      <c r="D206" s="38"/>
      <c r="E206" s="37"/>
      <c r="F206" s="37"/>
      <c r="G206" s="37"/>
      <c r="H206" s="13"/>
      <c r="I206" s="15"/>
    </row>
    <row r="207" spans="1:9" ht="49.5" customHeight="1" hidden="1">
      <c r="A207" s="117"/>
      <c r="B207" s="118"/>
      <c r="C207" s="198"/>
      <c r="D207" s="199"/>
      <c r="E207" s="199"/>
      <c r="F207" s="199"/>
      <c r="G207" s="199"/>
      <c r="H207" s="119"/>
      <c r="I207" s="120"/>
    </row>
    <row r="208" spans="1:9" s="1" customFormat="1" ht="15.75" hidden="1">
      <c r="A208" s="49"/>
      <c r="B208" s="39"/>
      <c r="C208" s="200"/>
      <c r="D208" s="164"/>
      <c r="E208" s="164"/>
      <c r="F208" s="164"/>
      <c r="G208" s="164"/>
      <c r="H208" s="39"/>
      <c r="I208" s="40"/>
    </row>
    <row r="209" spans="1:9" ht="15.75" hidden="1">
      <c r="A209" s="121"/>
      <c r="B209" s="122"/>
      <c r="C209" s="201"/>
      <c r="D209" s="202"/>
      <c r="E209" s="202"/>
      <c r="F209" s="202"/>
      <c r="G209" s="202"/>
      <c r="H209" s="123"/>
      <c r="I209" s="124"/>
    </row>
    <row r="210" spans="1:9" ht="15.75" hidden="1">
      <c r="A210" s="125"/>
      <c r="B210" s="126"/>
      <c r="C210" s="203"/>
      <c r="D210" s="204"/>
      <c r="E210" s="204"/>
      <c r="F210" s="204"/>
      <c r="G210" s="204"/>
      <c r="H210" s="127"/>
      <c r="I210" s="128"/>
    </row>
    <row r="211" spans="1:9" ht="15.75" hidden="1">
      <c r="A211" s="129"/>
      <c r="B211" s="130"/>
      <c r="C211" s="205"/>
      <c r="D211" s="206"/>
      <c r="E211" s="206"/>
      <c r="F211" s="206"/>
      <c r="G211" s="206"/>
      <c r="H211" s="131"/>
      <c r="I211" s="132"/>
    </row>
    <row r="212" spans="1:9" ht="15.75" hidden="1">
      <c r="A212" s="133"/>
      <c r="B212" s="134"/>
      <c r="C212" s="207"/>
      <c r="D212" s="208"/>
      <c r="E212" s="208"/>
      <c r="F212" s="208"/>
      <c r="G212" s="208"/>
      <c r="H212" s="93"/>
      <c r="I212" s="135"/>
    </row>
    <row r="213" spans="1:9" ht="15.75" hidden="1">
      <c r="A213" s="136"/>
      <c r="B213" s="102"/>
      <c r="C213" s="209"/>
      <c r="D213" s="210"/>
      <c r="E213" s="210"/>
      <c r="F213" s="210"/>
      <c r="G213" s="210"/>
      <c r="H213" s="137"/>
      <c r="I213" s="1"/>
    </row>
    <row r="214" spans="1:9" s="1" customFormat="1" ht="15.75" hidden="1">
      <c r="A214" s="49"/>
      <c r="B214" s="39"/>
      <c r="C214" s="200"/>
      <c r="D214" s="164"/>
      <c r="E214" s="164"/>
      <c r="F214" s="164"/>
      <c r="G214" s="164"/>
      <c r="H214" s="39"/>
      <c r="I214" s="40"/>
    </row>
    <row r="215" spans="1:9" s="1" customFormat="1" ht="15.75" hidden="1">
      <c r="A215" s="63"/>
      <c r="B215" s="61"/>
      <c r="C215" s="211"/>
      <c r="D215" s="212"/>
      <c r="E215" s="212"/>
      <c r="F215" s="212"/>
      <c r="G215" s="212"/>
      <c r="H215" s="62"/>
      <c r="I215" s="71"/>
    </row>
    <row r="216" spans="1:9" ht="15.75" hidden="1">
      <c r="A216" s="77"/>
      <c r="B216" s="138"/>
      <c r="C216" s="213"/>
      <c r="D216" s="214"/>
      <c r="E216" s="214"/>
      <c r="F216" s="214"/>
      <c r="G216" s="214"/>
      <c r="H216" s="139"/>
      <c r="I216" s="77"/>
    </row>
    <row r="217" spans="1:9" ht="15.75" hidden="1">
      <c r="A217" s="77"/>
      <c r="B217" s="138"/>
      <c r="C217" s="213"/>
      <c r="D217" s="214"/>
      <c r="E217" s="214"/>
      <c r="F217" s="214"/>
      <c r="G217" s="214"/>
      <c r="H217" s="139"/>
      <c r="I217" s="77"/>
    </row>
    <row r="218" spans="1:9" ht="15.75" hidden="1">
      <c r="A218" s="140"/>
      <c r="B218" s="126"/>
      <c r="C218" s="215"/>
      <c r="D218" s="204"/>
      <c r="E218" s="204"/>
      <c r="F218" s="204"/>
      <c r="G218" s="204"/>
      <c r="H218" s="127"/>
      <c r="I218" s="141"/>
    </row>
    <row r="219" spans="1:9" ht="15.75" hidden="1">
      <c r="A219" s="142"/>
      <c r="B219" s="143"/>
      <c r="C219" s="160"/>
      <c r="D219" s="64"/>
      <c r="E219" s="64"/>
      <c r="F219" s="64"/>
      <c r="G219" s="64"/>
      <c r="H219" s="101"/>
      <c r="I219" s="144"/>
    </row>
    <row r="220" spans="3:7" ht="15.75">
      <c r="C220" s="192"/>
      <c r="D220" s="216"/>
      <c r="E220" s="216"/>
      <c r="F220" s="216"/>
      <c r="G220" s="216"/>
    </row>
    <row r="221" spans="3:7" ht="15.75">
      <c r="C221" s="192"/>
      <c r="D221" s="216"/>
      <c r="E221" s="216"/>
      <c r="F221" s="216"/>
      <c r="G221" s="216"/>
    </row>
    <row r="222" spans="3:7" ht="15.75">
      <c r="C222" s="192"/>
      <c r="D222" s="216"/>
      <c r="E222" s="216"/>
      <c r="F222" s="216"/>
      <c r="G222" s="216"/>
    </row>
    <row r="223" spans="3:7" ht="15.75">
      <c r="C223" s="192"/>
      <c r="D223" s="216"/>
      <c r="E223" s="216"/>
      <c r="F223" s="216"/>
      <c r="G223" s="216"/>
    </row>
    <row r="224" spans="3:7" ht="15.75">
      <c r="C224" s="192"/>
      <c r="D224" s="216"/>
      <c r="E224" s="216"/>
      <c r="F224" s="216"/>
      <c r="G224" s="216"/>
    </row>
    <row r="225" spans="3:7" ht="15.75">
      <c r="C225" s="192"/>
      <c r="D225" s="216"/>
      <c r="E225" s="216"/>
      <c r="F225" s="216"/>
      <c r="G225" s="216"/>
    </row>
    <row r="226" spans="3:7" ht="15.75">
      <c r="C226" s="192"/>
      <c r="D226" s="216"/>
      <c r="E226" s="216"/>
      <c r="F226" s="216"/>
      <c r="G226" s="216"/>
    </row>
    <row r="227" spans="3:7" ht="15.75">
      <c r="C227" s="192"/>
      <c r="D227" s="216"/>
      <c r="E227" s="216"/>
      <c r="F227" s="216"/>
      <c r="G227" s="216"/>
    </row>
    <row r="228" spans="3:7" ht="15.75">
      <c r="C228" s="192"/>
      <c r="D228" s="216"/>
      <c r="E228" s="216"/>
      <c r="F228" s="216"/>
      <c r="G228" s="216"/>
    </row>
    <row r="229" spans="3:7" ht="15.75">
      <c r="C229" s="192"/>
      <c r="D229" s="216"/>
      <c r="E229" s="216"/>
      <c r="F229" s="216"/>
      <c r="G229" s="216"/>
    </row>
    <row r="230" spans="3:7" ht="15.75">
      <c r="C230" s="192"/>
      <c r="D230" s="216"/>
      <c r="E230" s="216"/>
      <c r="F230" s="216"/>
      <c r="G230" s="216"/>
    </row>
    <row r="231" spans="3:7" ht="15.75">
      <c r="C231" s="192"/>
      <c r="D231" s="216"/>
      <c r="E231" s="216"/>
      <c r="F231" s="216"/>
      <c r="G231" s="216"/>
    </row>
    <row r="232" spans="3:7" ht="15.75">
      <c r="C232" s="192"/>
      <c r="D232" s="216"/>
      <c r="E232" s="216"/>
      <c r="F232" s="216"/>
      <c r="G232" s="216"/>
    </row>
    <row r="233" spans="3:7" ht="15.75">
      <c r="C233" s="192"/>
      <c r="D233" s="216"/>
      <c r="E233" s="216"/>
      <c r="F233" s="216"/>
      <c r="G233" s="216"/>
    </row>
    <row r="234" spans="3:7" ht="15.75">
      <c r="C234" s="192"/>
      <c r="D234" s="216"/>
      <c r="E234" s="216"/>
      <c r="F234" s="216"/>
      <c r="G234" s="216"/>
    </row>
    <row r="235" spans="3:7" ht="15.75">
      <c r="C235" s="192"/>
      <c r="D235" s="216"/>
      <c r="E235" s="216"/>
      <c r="F235" s="216"/>
      <c r="G235" s="216"/>
    </row>
    <row r="236" spans="3:7" ht="15.75">
      <c r="C236" s="192"/>
      <c r="D236" s="216"/>
      <c r="E236" s="216"/>
      <c r="F236" s="216"/>
      <c r="G236" s="216"/>
    </row>
    <row r="237" spans="3:7" ht="15.75">
      <c r="C237" s="192"/>
      <c r="D237" s="216"/>
      <c r="E237" s="216"/>
      <c r="F237" s="216"/>
      <c r="G237" s="216"/>
    </row>
    <row r="238" spans="3:7" ht="15.75">
      <c r="C238" s="192"/>
      <c r="D238" s="216"/>
      <c r="E238" s="216"/>
      <c r="F238" s="216"/>
      <c r="G238" s="216"/>
    </row>
    <row r="239" spans="3:7" ht="15.75">
      <c r="C239" s="192"/>
      <c r="D239" s="216"/>
      <c r="E239" s="216"/>
      <c r="F239" s="216"/>
      <c r="G239" s="216"/>
    </row>
    <row r="240" spans="3:7" ht="15.75">
      <c r="C240" s="192"/>
      <c r="D240" s="216"/>
      <c r="E240" s="216"/>
      <c r="F240" s="216"/>
      <c r="G240" s="216"/>
    </row>
    <row r="241" spans="3:7" ht="15.75">
      <c r="C241" s="192"/>
      <c r="D241" s="216"/>
      <c r="E241" s="216"/>
      <c r="F241" s="216"/>
      <c r="G241" s="216"/>
    </row>
    <row r="242" spans="3:7" ht="15.75">
      <c r="C242" s="192"/>
      <c r="D242" s="216"/>
      <c r="E242" s="216"/>
      <c r="F242" s="216"/>
      <c r="G242" s="216"/>
    </row>
    <row r="243" spans="3:7" ht="15.75">
      <c r="C243" s="192"/>
      <c r="D243" s="216"/>
      <c r="E243" s="216"/>
      <c r="F243" s="216"/>
      <c r="G243" s="216"/>
    </row>
    <row r="244" spans="3:7" ht="15.75">
      <c r="C244" s="192"/>
      <c r="D244" s="216"/>
      <c r="E244" s="216"/>
      <c r="F244" s="216"/>
      <c r="G244" s="216"/>
    </row>
    <row r="245" spans="3:7" ht="15.75">
      <c r="C245" s="192"/>
      <c r="D245" s="216"/>
      <c r="E245" s="216"/>
      <c r="F245" s="216"/>
      <c r="G245" s="216"/>
    </row>
    <row r="246" spans="3:7" ht="15.75">
      <c r="C246" s="192"/>
      <c r="D246" s="216"/>
      <c r="E246" s="216"/>
      <c r="F246" s="216"/>
      <c r="G246" s="216"/>
    </row>
    <row r="247" spans="3:7" ht="15.75">
      <c r="C247" s="192"/>
      <c r="D247" s="216"/>
      <c r="E247" s="216"/>
      <c r="F247" s="216"/>
      <c r="G247" s="216"/>
    </row>
    <row r="248" spans="3:7" ht="15.75">
      <c r="C248" s="192"/>
      <c r="D248" s="216"/>
      <c r="E248" s="216"/>
      <c r="F248" s="216"/>
      <c r="G248" s="216"/>
    </row>
    <row r="249" spans="3:7" ht="15.75">
      <c r="C249" s="192"/>
      <c r="D249" s="216"/>
      <c r="E249" s="216"/>
      <c r="F249" s="216"/>
      <c r="G249" s="216"/>
    </row>
    <row r="250" spans="3:7" ht="15.75">
      <c r="C250" s="192"/>
      <c r="D250" s="216"/>
      <c r="E250" s="216"/>
      <c r="F250" s="216"/>
      <c r="G250" s="216"/>
    </row>
    <row r="251" spans="3:7" ht="15.75">
      <c r="C251" s="192"/>
      <c r="D251" s="216"/>
      <c r="E251" s="216"/>
      <c r="F251" s="216"/>
      <c r="G251" s="216"/>
    </row>
    <row r="252" spans="3:7" ht="15.75">
      <c r="C252" s="192"/>
      <c r="D252" s="216"/>
      <c r="E252" s="216"/>
      <c r="F252" s="216"/>
      <c r="G252" s="216"/>
    </row>
    <row r="253" spans="3:7" ht="15.75">
      <c r="C253" s="192"/>
      <c r="D253" s="216"/>
      <c r="E253" s="216"/>
      <c r="F253" s="216"/>
      <c r="G253" s="216"/>
    </row>
    <row r="254" spans="3:7" ht="15.75">
      <c r="C254" s="192"/>
      <c r="D254" s="216"/>
      <c r="E254" s="216"/>
      <c r="F254" s="216"/>
      <c r="G254" s="216"/>
    </row>
  </sheetData>
  <mergeCells count="84">
    <mergeCell ref="B166:B171"/>
    <mergeCell ref="I166:I171"/>
    <mergeCell ref="E166:E171"/>
    <mergeCell ref="D166:D171"/>
    <mergeCell ref="F166:F171"/>
    <mergeCell ref="B40:B45"/>
    <mergeCell ref="F174:F175"/>
    <mergeCell ref="H174:H175"/>
    <mergeCell ref="E5:E6"/>
    <mergeCell ref="F5:F6"/>
    <mergeCell ref="F22:F27"/>
    <mergeCell ref="E162:E163"/>
    <mergeCell ref="F162:F163"/>
    <mergeCell ref="H162:H163"/>
    <mergeCell ref="F8:F9"/>
    <mergeCell ref="G6:H6"/>
    <mergeCell ref="I116:I121"/>
    <mergeCell ref="I4:I6"/>
    <mergeCell ref="B4:B6"/>
    <mergeCell ref="B58:B63"/>
    <mergeCell ref="B92:B97"/>
    <mergeCell ref="I34:I39"/>
    <mergeCell ref="I16:I21"/>
    <mergeCell ref="I28:I33"/>
    <mergeCell ref="I40:I45"/>
    <mergeCell ref="A4:A6"/>
    <mergeCell ref="D116:D118"/>
    <mergeCell ref="C4:C6"/>
    <mergeCell ref="C76:C77"/>
    <mergeCell ref="D5:D6"/>
    <mergeCell ref="D8:D9"/>
    <mergeCell ref="C94:C95"/>
    <mergeCell ref="B98:B99"/>
    <mergeCell ref="C44:C45"/>
    <mergeCell ref="B88:B91"/>
    <mergeCell ref="I195:I200"/>
    <mergeCell ref="I178:I179"/>
    <mergeCell ref="I183:I188"/>
    <mergeCell ref="I8:I9"/>
    <mergeCell ref="I64:I69"/>
    <mergeCell ref="I70:I73"/>
    <mergeCell ref="I74:I79"/>
    <mergeCell ref="I52:I57"/>
    <mergeCell ref="I58:I63"/>
    <mergeCell ref="I98:I103"/>
    <mergeCell ref="E52:E57"/>
    <mergeCell ref="F134:F139"/>
    <mergeCell ref="I22:I27"/>
    <mergeCell ref="F52:F57"/>
    <mergeCell ref="I80:I85"/>
    <mergeCell ref="I86:I91"/>
    <mergeCell ref="I134:I139"/>
    <mergeCell ref="E8:E9"/>
    <mergeCell ref="D40:D45"/>
    <mergeCell ref="E40:E45"/>
    <mergeCell ref="F40:F45"/>
    <mergeCell ref="I10:I15"/>
    <mergeCell ref="F80:F85"/>
    <mergeCell ref="I92:I97"/>
    <mergeCell ref="I148:I153"/>
    <mergeCell ref="I110:I115"/>
    <mergeCell ref="I46:I51"/>
    <mergeCell ref="I104:I109"/>
    <mergeCell ref="I122:I127"/>
    <mergeCell ref="I128:I133"/>
    <mergeCell ref="I140:I145"/>
    <mergeCell ref="E195:E200"/>
    <mergeCell ref="E134:E139"/>
    <mergeCell ref="E174:E175"/>
    <mergeCell ref="D195:D200"/>
    <mergeCell ref="B195:B200"/>
    <mergeCell ref="D162:D163"/>
    <mergeCell ref="D174:D175"/>
    <mergeCell ref="D52:D57"/>
    <mergeCell ref="D80:D85"/>
    <mergeCell ref="D134:D139"/>
    <mergeCell ref="B172:B177"/>
    <mergeCell ref="B52:B57"/>
    <mergeCell ref="C191:C192"/>
    <mergeCell ref="C185:C186"/>
    <mergeCell ref="I189:I194"/>
    <mergeCell ref="I160:I165"/>
    <mergeCell ref="I172:I177"/>
    <mergeCell ref="I154:I159"/>
  </mergeCells>
  <printOptions horizontalCentered="1"/>
  <pageMargins left="0" right="0" top="0.25" bottom="0.28" header="0.25" footer="0"/>
  <pageSetup horizontalDpi="600" verticalDpi="600" orientation="landscape" scale="80" r:id="rId2"/>
  <headerFooter alignWithMargins="0">
    <oddFooter>&amp;L&amp;10date last distributed: 1/17/06
date updated:  1/17/06&amp;C&amp;10Page &amp;P of &amp;N&amp;R&amp;10msb University Budget Office</oddFooter>
  </headerFooter>
  <rowBreaks count="5" manualBreakCount="5">
    <brk id="45" max="255" man="1"/>
    <brk id="79" max="255" man="1"/>
    <brk id="115" max="255" man="1"/>
    <brk id="146" max="255" man="1"/>
    <brk id="18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showGridLines="0" zoomScale="75" zoomScaleNormal="75" workbookViewId="0" topLeftCell="A1">
      <selection activeCell="A9" sqref="A9"/>
    </sheetView>
  </sheetViews>
  <sheetFormatPr defaultColWidth="9.00390625" defaultRowHeight="15.75"/>
  <cols>
    <col min="1" max="1" width="49.125" style="0" bestFit="1" customWidth="1"/>
    <col min="2" max="2" width="14.125" style="6" bestFit="1" customWidth="1"/>
    <col min="3" max="3" width="11.50390625" style="7" bestFit="1" customWidth="1"/>
    <col min="4" max="4" width="10.00390625" style="7" bestFit="1" customWidth="1"/>
    <col min="5" max="5" width="39.00390625" style="7" bestFit="1" customWidth="1"/>
  </cols>
  <sheetData>
    <row r="1" spans="1:5" ht="18.75">
      <c r="A1" s="52" t="s">
        <v>38</v>
      </c>
      <c r="B1" s="3"/>
      <c r="C1" s="4"/>
      <c r="D1" s="4"/>
      <c r="E1" s="4"/>
    </row>
    <row r="2" spans="1:5" ht="18.75">
      <c r="A2" s="52" t="s">
        <v>151</v>
      </c>
      <c r="B2" s="3"/>
      <c r="C2" s="4"/>
      <c r="D2" s="4"/>
      <c r="E2" s="4"/>
    </row>
    <row r="3" spans="1:5" ht="9.75" customHeight="1">
      <c r="A3" s="52"/>
      <c r="B3" s="3"/>
      <c r="C3" s="4"/>
      <c r="D3" s="4"/>
      <c r="E3" s="4"/>
    </row>
    <row r="4" spans="1:5" ht="15.75">
      <c r="A4" s="72" t="s">
        <v>187</v>
      </c>
      <c r="B4" s="86" t="s">
        <v>157</v>
      </c>
      <c r="C4" s="87" t="s">
        <v>171</v>
      </c>
      <c r="D4" s="88" t="s">
        <v>156</v>
      </c>
      <c r="E4" s="146" t="s">
        <v>166</v>
      </c>
    </row>
    <row r="5" spans="1:5" ht="15.75">
      <c r="A5" s="80"/>
      <c r="B5" s="73"/>
      <c r="C5" s="85"/>
      <c r="D5" s="84"/>
      <c r="E5" s="74"/>
    </row>
    <row r="6" spans="1:5" ht="15.75">
      <c r="A6" s="81" t="s">
        <v>155</v>
      </c>
      <c r="B6" s="41" t="s">
        <v>168</v>
      </c>
      <c r="C6" s="78">
        <v>38657</v>
      </c>
      <c r="D6" s="78" t="s">
        <v>152</v>
      </c>
      <c r="E6" s="147"/>
    </row>
    <row r="7" spans="1:5" ht="15.75">
      <c r="A7" s="81" t="s">
        <v>180</v>
      </c>
      <c r="B7" s="41" t="s">
        <v>176</v>
      </c>
      <c r="C7" s="78">
        <v>38691</v>
      </c>
      <c r="D7" s="78" t="s">
        <v>152</v>
      </c>
      <c r="E7" s="147"/>
    </row>
    <row r="8" spans="1:5" ht="15.75">
      <c r="A8" s="81" t="s">
        <v>181</v>
      </c>
      <c r="B8" s="41" t="s">
        <v>176</v>
      </c>
      <c r="C8" s="78">
        <v>38691</v>
      </c>
      <c r="D8" s="78" t="s">
        <v>152</v>
      </c>
      <c r="E8" s="147"/>
    </row>
    <row r="9" spans="1:5" ht="15.75">
      <c r="A9" s="81"/>
      <c r="B9" s="41"/>
      <c r="C9" s="78"/>
      <c r="D9" s="78"/>
      <c r="E9" s="147"/>
    </row>
    <row r="10" spans="1:5" ht="15.75">
      <c r="A10" s="81"/>
      <c r="B10" s="41"/>
      <c r="C10" s="78"/>
      <c r="D10" s="78"/>
      <c r="E10" s="147"/>
    </row>
    <row r="11" spans="1:5" ht="15.75">
      <c r="A11" s="81"/>
      <c r="B11" s="41"/>
      <c r="C11" s="78"/>
      <c r="D11" s="78"/>
      <c r="E11" s="147"/>
    </row>
    <row r="12" spans="1:5" ht="15.75">
      <c r="A12" s="81" t="s">
        <v>186</v>
      </c>
      <c r="B12" s="41" t="s">
        <v>168</v>
      </c>
      <c r="C12" s="78">
        <v>38718</v>
      </c>
      <c r="D12" s="78" t="s">
        <v>152</v>
      </c>
      <c r="E12" s="147"/>
    </row>
    <row r="13" spans="1:5" ht="15.75">
      <c r="A13" s="81" t="s">
        <v>160</v>
      </c>
      <c r="B13" s="41" t="s">
        <v>174</v>
      </c>
      <c r="C13" s="145">
        <v>38777</v>
      </c>
      <c r="D13" s="78" t="s">
        <v>152</v>
      </c>
      <c r="E13" s="147"/>
    </row>
    <row r="14" spans="1:5" ht="15.75">
      <c r="A14" s="81" t="s">
        <v>188</v>
      </c>
      <c r="B14" s="41" t="s">
        <v>176</v>
      </c>
      <c r="C14" s="145">
        <v>38718</v>
      </c>
      <c r="D14" s="78" t="s">
        <v>152</v>
      </c>
      <c r="E14" s="147"/>
    </row>
    <row r="15" spans="1:5" ht="15.75">
      <c r="A15" s="81" t="s">
        <v>161</v>
      </c>
      <c r="B15" s="41" t="s">
        <v>176</v>
      </c>
      <c r="C15" s="145">
        <v>38749</v>
      </c>
      <c r="D15" s="78" t="s">
        <v>152</v>
      </c>
      <c r="E15" s="147"/>
    </row>
    <row r="16" spans="1:5" ht="15.75">
      <c r="A16" s="82" t="s">
        <v>164</v>
      </c>
      <c r="B16" s="41" t="s">
        <v>176</v>
      </c>
      <c r="C16" s="78">
        <f>+'Major Projects Status Report'!F116</f>
        <v>38777</v>
      </c>
      <c r="D16" s="78" t="s">
        <v>152</v>
      </c>
      <c r="E16" s="147" t="s">
        <v>167</v>
      </c>
    </row>
    <row r="17" spans="1:5" ht="15.75">
      <c r="A17" s="82" t="s">
        <v>165</v>
      </c>
      <c r="B17" s="41" t="s">
        <v>176</v>
      </c>
      <c r="C17" s="78">
        <f>+C16</f>
        <v>38777</v>
      </c>
      <c r="D17" s="78" t="s">
        <v>152</v>
      </c>
      <c r="E17" s="147" t="s">
        <v>167</v>
      </c>
    </row>
    <row r="18" spans="1:5" ht="15.75">
      <c r="A18" s="82" t="s">
        <v>162</v>
      </c>
      <c r="B18" s="41" t="s">
        <v>175</v>
      </c>
      <c r="C18" s="78" t="s">
        <v>178</v>
      </c>
      <c r="D18" s="78" t="s">
        <v>152</v>
      </c>
      <c r="E18" s="147"/>
    </row>
    <row r="19" spans="1:5" ht="15.75">
      <c r="A19" s="82" t="s">
        <v>163</v>
      </c>
      <c r="B19" s="41" t="s">
        <v>175</v>
      </c>
      <c r="C19" s="78" t="s">
        <v>177</v>
      </c>
      <c r="D19" s="78" t="s">
        <v>152</v>
      </c>
      <c r="E19" s="147"/>
    </row>
    <row r="20" spans="1:5" ht="15.75">
      <c r="A20" s="82"/>
      <c r="B20" s="41"/>
      <c r="C20" s="78"/>
      <c r="D20" s="78"/>
      <c r="E20" s="147"/>
    </row>
    <row r="21" spans="1:5" ht="15.75">
      <c r="A21" s="81" t="s">
        <v>153</v>
      </c>
      <c r="B21" s="41" t="s">
        <v>172</v>
      </c>
      <c r="C21" s="78">
        <v>38838</v>
      </c>
      <c r="D21" s="78" t="s">
        <v>158</v>
      </c>
      <c r="E21" s="147"/>
    </row>
    <row r="22" spans="1:5" ht="15.75">
      <c r="A22" s="81" t="s">
        <v>154</v>
      </c>
      <c r="B22" s="41" t="s">
        <v>172</v>
      </c>
      <c r="C22" s="78">
        <v>38838</v>
      </c>
      <c r="D22" s="78" t="s">
        <v>158</v>
      </c>
      <c r="E22" s="147"/>
    </row>
    <row r="23" spans="1:5" ht="15.75">
      <c r="A23" s="81"/>
      <c r="B23" s="41"/>
      <c r="C23" s="78"/>
      <c r="D23" s="78"/>
      <c r="E23" s="147"/>
    </row>
    <row r="24" spans="1:5" ht="15.75">
      <c r="A24" s="81" t="s">
        <v>179</v>
      </c>
      <c r="B24" s="41" t="s">
        <v>173</v>
      </c>
      <c r="C24" s="78">
        <v>38749</v>
      </c>
      <c r="D24" s="78" t="s">
        <v>159</v>
      </c>
      <c r="E24" s="147"/>
    </row>
    <row r="25" spans="1:5" ht="15.75">
      <c r="A25" s="82" t="s">
        <v>169</v>
      </c>
      <c r="B25" s="75" t="s">
        <v>173</v>
      </c>
      <c r="C25" s="78">
        <v>38749</v>
      </c>
      <c r="D25" s="78" t="s">
        <v>159</v>
      </c>
      <c r="E25" s="147"/>
    </row>
    <row r="26" spans="1:5" ht="15.75">
      <c r="A26" s="82" t="s">
        <v>170</v>
      </c>
      <c r="B26" s="75" t="s">
        <v>168</v>
      </c>
      <c r="C26" s="78">
        <v>38749</v>
      </c>
      <c r="D26" s="78" t="s">
        <v>159</v>
      </c>
      <c r="E26" s="147"/>
    </row>
    <row r="27" spans="1:5" ht="15.75">
      <c r="A27" s="82"/>
      <c r="B27" s="75"/>
      <c r="C27" s="78"/>
      <c r="D27" s="78"/>
      <c r="E27" s="147"/>
    </row>
    <row r="28" spans="1:5" ht="15.75">
      <c r="A28" s="82"/>
      <c r="B28" s="75"/>
      <c r="C28" s="78"/>
      <c r="D28" s="78"/>
      <c r="E28" s="147"/>
    </row>
    <row r="29" spans="1:5" ht="15.75">
      <c r="A29" s="83"/>
      <c r="B29" s="76"/>
      <c r="C29" s="79"/>
      <c r="D29" s="79"/>
      <c r="E29" s="148"/>
    </row>
  </sheetData>
  <printOptions horizontalCentered="1"/>
  <pageMargins left="0" right="0" top="0.25" bottom="0.25" header="0.25" footer="0"/>
  <pageSetup horizontalDpi="600" verticalDpi="600" orientation="landscape" scale="80" r:id="rId1"/>
  <headerFooter alignWithMargins="0">
    <oddFooter>&amp;C&amp;10Page &amp;P of &amp;N&amp;R&amp;10msb University Budget Office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exectech</dc:creator>
  <cp:keywords/>
  <dc:description/>
  <cp:lastModifiedBy>Miriam Rushfinn</cp:lastModifiedBy>
  <cp:lastPrinted>2006-02-07T21:17:49Z</cp:lastPrinted>
  <dcterms:created xsi:type="dcterms:W3CDTF">2005-02-23T19:06:43Z</dcterms:created>
  <dcterms:modified xsi:type="dcterms:W3CDTF">2006-02-07T21:34:58Z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